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11- DEUDA DEL MES\"/>
    </mc:Choice>
  </mc:AlternateContent>
  <bookViews>
    <workbookView xWindow="0" yWindow="0" windowWidth="20490" windowHeight="7650"/>
  </bookViews>
  <sheets>
    <sheet name="DEUDA X SUPLIDOR" sheetId="1" r:id="rId1"/>
    <sheet name="DEUDA X PERIODO" sheetId="4" r:id="rId2"/>
    <sheet name="DEUDA X FACTURA" sheetId="5" r:id="rId3"/>
    <sheet name="DEUDA POR ANTIGUEDAD" sheetId="6" r:id="rId4"/>
  </sheets>
  <externalReferences>
    <externalReference r:id="rId5"/>
  </externalReferences>
  <definedNames>
    <definedName name="_xlnm.Print_Area" localSheetId="2">'DEUDA X FACTURA'!$A$1:$G$43</definedName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6" l="1"/>
  <c r="F16" i="6"/>
  <c r="F17" i="6"/>
  <c r="F18" i="6"/>
  <c r="F19" i="6"/>
  <c r="F20" i="6"/>
  <c r="F21" i="6"/>
  <c r="F22" i="6"/>
  <c r="F23" i="6"/>
  <c r="F24" i="6"/>
  <c r="F25" i="6"/>
  <c r="F14" i="6"/>
  <c r="G13" i="6"/>
  <c r="G12" i="6"/>
  <c r="F9" i="6"/>
  <c r="F10" i="6"/>
  <c r="F11" i="6"/>
  <c r="F8" i="6"/>
  <c r="J7" i="6"/>
  <c r="F6" i="6"/>
  <c r="F5" i="6"/>
  <c r="K12" i="4"/>
  <c r="K13" i="4"/>
  <c r="J6" i="4"/>
  <c r="J7" i="4"/>
  <c r="J8" i="4"/>
  <c r="K8" i="4" s="1"/>
  <c r="J9" i="4"/>
  <c r="K9" i="4" s="1"/>
  <c r="J10" i="4"/>
  <c r="K10" i="4" s="1"/>
  <c r="J11" i="4"/>
  <c r="K11" i="4" s="1"/>
  <c r="J12" i="4"/>
  <c r="J13" i="4"/>
  <c r="H10" i="1" l="1"/>
  <c r="H11" i="1"/>
  <c r="H12" i="1"/>
  <c r="H13" i="1"/>
  <c r="H14" i="1"/>
  <c r="H15" i="1"/>
  <c r="H16" i="1"/>
  <c r="J26" i="6" l="1"/>
  <c r="I26" i="6"/>
  <c r="H26" i="6"/>
  <c r="G26" i="6"/>
  <c r="F26" i="6"/>
  <c r="E26" i="6"/>
  <c r="G17" i="1" l="1"/>
  <c r="K7" i="4"/>
  <c r="I14" i="4"/>
  <c r="K6" i="4"/>
  <c r="J5" i="4"/>
  <c r="K5" i="4" s="1"/>
  <c r="H9" i="1"/>
  <c r="H8" i="1"/>
  <c r="G29" i="5" s="1"/>
  <c r="H17" i="1" l="1"/>
  <c r="K14" i="4"/>
  <c r="J14" i="4"/>
  <c r="H14" i="4"/>
  <c r="G14" i="4"/>
  <c r="F14" i="4"/>
  <c r="E14" i="4"/>
  <c r="D14" i="4"/>
  <c r="C14" i="4"/>
  <c r="F17" i="1" l="1"/>
</calcChain>
</file>

<file path=xl/sharedStrings.xml><?xml version="1.0" encoding="utf-8"?>
<sst xmlns="http://schemas.openxmlformats.org/spreadsheetml/2006/main" count="227" uniqueCount="115">
  <si>
    <t>PREPARADO POR:</t>
  </si>
  <si>
    <t xml:space="preserve">TOTAL GENERAL 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</si>
  <si>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</si>
  <si>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</si>
  <si>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</si>
  <si>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</si>
  <si>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</si>
  <si>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 xml:space="preserve">DIRECCION DE FISCALIZACION Y CONTROL </t>
  </si>
  <si>
    <t xml:space="preserve">SERVICIO NACIONAL DE SALUD </t>
  </si>
  <si>
    <t xml:space="preserve">TOTAL ADEUDADO </t>
  </si>
  <si>
    <t xml:space="preserve">Total General </t>
  </si>
  <si>
    <t>MONTO ENE-DIC 2025</t>
  </si>
  <si>
    <t>COMPROMISO DE DEUDAS 2025</t>
  </si>
  <si>
    <t>No.</t>
  </si>
  <si>
    <t>ESTABLECIMIENTOS</t>
  </si>
  <si>
    <t>PERIODOS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</si>
  <si>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</si>
  <si>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</si>
  <si>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</si>
  <si>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</si>
  <si>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</si>
  <si>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NO. ORDEN COMPRA</t>
  </si>
  <si>
    <t>No. De Factura (NCF)</t>
  </si>
  <si>
    <t>CONCEPTO</t>
  </si>
  <si>
    <t>Valor</t>
  </si>
  <si>
    <t>Sub-Total Compras RD$</t>
  </si>
  <si>
    <t>ENC. DE CONTABILIDAD:__________________________</t>
  </si>
  <si>
    <t>CERTIFICO CORRECTO:</t>
  </si>
  <si>
    <t>__________________________</t>
  </si>
  <si>
    <t>DIRECTOR</t>
  </si>
  <si>
    <t>TOTAL</t>
  </si>
  <si>
    <t xml:space="preserve">Reporte clasificacion de deuda por proveedor y por periodos. </t>
  </si>
  <si>
    <t>RNC</t>
  </si>
  <si>
    <t>SRS: SERVICIO REGIONAL DE SALUD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</si>
  <si>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</si>
  <si>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</si>
  <si>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</si>
  <si>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</si>
  <si>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</si>
  <si>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</si>
  <si>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</si>
  <si>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</si>
  <si>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</si>
  <si>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mas </t>
  </si>
  <si>
    <t xml:space="preserve">ESTABLECIMIENTO: HOSPITAL YRENE FERNANDEZ </t>
  </si>
  <si>
    <t>DETALLE DE DEUDAS PENDIENTE DE PAGO AL CIERRE  DEL MES DE NOVIEMBRE 2025</t>
  </si>
  <si>
    <t xml:space="preserve"> ESTABLECIMIENTO: HOSPITAL YRENE FERNANDEZ </t>
  </si>
  <si>
    <t>Relación de Cuentas por Pagar por Antigüedad de Saldo al 30 de Noviembre 2025</t>
  </si>
  <si>
    <t xml:space="preserve">ADMINISTRADOR </t>
  </si>
  <si>
    <t xml:space="preserve">ALMANZAR ESTEVEZ </t>
  </si>
  <si>
    <t xml:space="preserve">ALEXANDER ANTIGUA </t>
  </si>
  <si>
    <t xml:space="preserve">BERNARDO RODRIGUEZ </t>
  </si>
  <si>
    <t xml:space="preserve">CRUZ AYALA </t>
  </si>
  <si>
    <t xml:space="preserve">ENMANUEL BATISTA </t>
  </si>
  <si>
    <t>ONLINE PLANET CC</t>
  </si>
  <si>
    <t xml:space="preserve">STRONICS </t>
  </si>
  <si>
    <t xml:space="preserve">THE BEST GAS </t>
  </si>
  <si>
    <t xml:space="preserve">SUPLIDORA LEOPEÑA </t>
  </si>
  <si>
    <t>130064369</t>
  </si>
  <si>
    <t>03500197599</t>
  </si>
  <si>
    <t>130221642</t>
  </si>
  <si>
    <t>131510452</t>
  </si>
  <si>
    <t>03600061398</t>
  </si>
  <si>
    <t>101140496</t>
  </si>
  <si>
    <t>102333981</t>
  </si>
  <si>
    <t>102319197</t>
  </si>
  <si>
    <t>05401478820</t>
  </si>
  <si>
    <t xml:space="preserve">PRODUCTOS QUIMICOS </t>
  </si>
  <si>
    <t xml:space="preserve">MANTENIMIENTO SILLONES ODONTOLOGIA </t>
  </si>
  <si>
    <t xml:space="preserve">FLETE A SUPLIDORA LEOPEÑA </t>
  </si>
  <si>
    <t xml:space="preserve">DOS CAMIONES DE AGUA CISTERNA </t>
  </si>
  <si>
    <t xml:space="preserve">ALIMENTOS, PRODUCTOS AGRICOLAS, PAPEL, PLASTICOS, LIMPIEZA, OFICINA, COCINA Y ELECTRODOMESTICOS </t>
  </si>
  <si>
    <t xml:space="preserve">RENTA PROGRAMA DEL LABORATORIO </t>
  </si>
  <si>
    <t xml:space="preserve">GAS PROPANO </t>
  </si>
  <si>
    <t xml:space="preserve">MATERIALES DE OFICINA </t>
  </si>
  <si>
    <t>VS</t>
  </si>
  <si>
    <t>FR-VS</t>
  </si>
  <si>
    <t>E450000000025</t>
  </si>
  <si>
    <t>E450000000042</t>
  </si>
  <si>
    <t>B1500000110</t>
  </si>
  <si>
    <t>B1100000384</t>
  </si>
  <si>
    <t>E450000001570</t>
  </si>
  <si>
    <t>CRUZ AYALA</t>
  </si>
  <si>
    <t>E450000001598</t>
  </si>
  <si>
    <t>UTILES MENORES MEDICOS</t>
  </si>
  <si>
    <t>B1100000383</t>
  </si>
  <si>
    <t>ENMANUEL BATISTA</t>
  </si>
  <si>
    <t>B1500007251</t>
  </si>
  <si>
    <t xml:space="preserve">PRODUCTOS DE PLASTICOS, LIMPIEZA Y COCINA </t>
  </si>
  <si>
    <t>B1500007258</t>
  </si>
  <si>
    <t xml:space="preserve">ELECTRODOMESTICOS </t>
  </si>
  <si>
    <t>B1500007343</t>
  </si>
  <si>
    <t>PRODUCTOS DE LIMPIEZA</t>
  </si>
  <si>
    <t>E450000000430</t>
  </si>
  <si>
    <t xml:space="preserve">PRODUCTOS DE PAPEL, PLASTICOS Y LIMPIEZA </t>
  </si>
  <si>
    <t>E450000000418</t>
  </si>
  <si>
    <t xml:space="preserve">PRODUCTOS DE PLASTICOS Y LIMPIEZA </t>
  </si>
  <si>
    <t>E450000000419</t>
  </si>
  <si>
    <t>PRODUCTOS AGRICOLAS</t>
  </si>
  <si>
    <t>E450000000208</t>
  </si>
  <si>
    <t xml:space="preserve">PRODUCTOS DE PLASTICOS, LIMPIEZA Y OFICINA </t>
  </si>
  <si>
    <t>E450000000209</t>
  </si>
  <si>
    <t>ALIMENTOS</t>
  </si>
  <si>
    <t>E450000000210</t>
  </si>
  <si>
    <t>B1500001982</t>
  </si>
  <si>
    <t>B1500001530</t>
  </si>
  <si>
    <t>B1500001350</t>
  </si>
  <si>
    <t>THE BEST GAS</t>
  </si>
  <si>
    <t>GAS PROPANO</t>
  </si>
  <si>
    <t>E450000000001</t>
  </si>
  <si>
    <t>E450000000002</t>
  </si>
  <si>
    <t>_______________________</t>
  </si>
  <si>
    <t>REVISADO POR:</t>
  </si>
  <si>
    <t xml:space="preserve">DIRECTOR GENERAL </t>
  </si>
  <si>
    <t>ENC.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</si>
</sst>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€_-;\-* #,##0.00\ _€_-;_-* &quot;-&quot;??\ _€_-;_-@_-"/>
    <numFmt numFmtId="167" formatCode="dd/mm/yyyy;@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Calibri Light"/>
      <family val="1"/>
      <scheme val="maj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13" fillId="0" borderId="0"/>
    <xf numFmtId="0" fontId="10" fillId="0" borderId="0"/>
    <xf numFmtId="9" fontId="13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4" fontId="6" fillId="2" borderId="1" xfId="1" applyFont="1" applyFill="1" applyBorder="1" applyAlignment="1">
      <alignment horizontal="right"/>
    </xf>
    <xf numFmtId="164" fontId="7" fillId="0" borderId="1" xfId="1" applyFont="1" applyBorder="1" applyAlignment="1">
      <alignment horizontal="right"/>
    </xf>
    <xf numFmtId="0" fontId="7" fillId="0" borderId="1" xfId="0" applyFont="1" applyBorder="1"/>
    <xf numFmtId="0" fontId="8" fillId="0" borderId="1" xfId="0" applyFont="1" applyBorder="1"/>
    <xf numFmtId="0" fontId="0" fillId="0" borderId="1" xfId="0" applyBorder="1"/>
    <xf numFmtId="164" fontId="7" fillId="0" borderId="1" xfId="1" applyFont="1" applyBorder="1" applyAlignment="1">
      <alignment horizontal="center"/>
    </xf>
    <xf numFmtId="3" fontId="9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Continuous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164" fontId="2" fillId="2" borderId="1" xfId="0" applyNumberFormat="1" applyFont="1" applyFill="1" applyBorder="1"/>
    <xf numFmtId="0" fontId="14" fillId="0" borderId="0" xfId="0" applyFont="1" applyAlignment="1">
      <alignment horizontal="centerContinuous"/>
    </xf>
    <xf numFmtId="0" fontId="10" fillId="0" borderId="0" xfId="5"/>
    <xf numFmtId="0" fontId="17" fillId="0" borderId="13" xfId="5" applyFont="1" applyBorder="1" applyAlignment="1">
      <alignment horizontal="center"/>
    </xf>
    <xf numFmtId="0" fontId="15" fillId="0" borderId="13" xfId="5" applyFont="1" applyBorder="1" applyAlignment="1">
      <alignment horizontal="left"/>
    </xf>
    <xf numFmtId="4" fontId="17" fillId="0" borderId="13" xfId="5" applyNumberFormat="1" applyFont="1" applyBorder="1" applyAlignment="1">
      <alignment horizontal="right"/>
    </xf>
    <xf numFmtId="4" fontId="15" fillId="0" borderId="13" xfId="5" applyNumberFormat="1" applyFont="1" applyBorder="1" applyAlignment="1">
      <alignment horizontal="right"/>
    </xf>
    <xf numFmtId="0" fontId="16" fillId="4" borderId="13" xfId="5" applyFont="1" applyFill="1" applyBorder="1" applyAlignment="1">
      <alignment horizontal="center"/>
    </xf>
    <xf numFmtId="0" fontId="15" fillId="4" borderId="13" xfId="5" applyFont="1" applyFill="1" applyBorder="1" applyAlignment="1">
      <alignment horizontal="center"/>
    </xf>
    <xf numFmtId="0" fontId="15" fillId="4" borderId="8" xfId="5" applyFont="1" applyFill="1" applyBorder="1"/>
    <xf numFmtId="0" fontId="15" fillId="4" borderId="9" xfId="5" applyFont="1" applyFill="1" applyBorder="1"/>
    <xf numFmtId="4" fontId="15" fillId="4" borderId="1" xfId="5" applyNumberFormat="1" applyFont="1" applyFill="1" applyBorder="1"/>
    <xf numFmtId="4" fontId="18" fillId="4" borderId="10" xfId="5" applyNumberFormat="1" applyFont="1" applyFill="1" applyBorder="1" applyAlignment="1">
      <alignment horizontal="right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4" xfId="0" applyFont="1" applyBorder="1"/>
    <xf numFmtId="0" fontId="14" fillId="0" borderId="0" xfId="0" applyFont="1"/>
    <xf numFmtId="0" fontId="15" fillId="4" borderId="11" xfId="5" applyFont="1" applyFill="1" applyBorder="1" applyAlignment="1">
      <alignment horizontal="center"/>
    </xf>
    <xf numFmtId="0" fontId="15" fillId="4" borderId="10" xfId="5" applyFont="1" applyFill="1" applyBorder="1"/>
    <xf numFmtId="0" fontId="14" fillId="0" borderId="0" xfId="0" applyFont="1" applyAlignment="1">
      <alignment horizontal="left"/>
    </xf>
    <xf numFmtId="43" fontId="14" fillId="0" borderId="0" xfId="0" applyNumberFormat="1" applyFont="1"/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2" fillId="0" borderId="4" xfId="0" applyFont="1" applyBorder="1"/>
    <xf numFmtId="2" fontId="2" fillId="2" borderId="1" xfId="0" applyNumberFormat="1" applyFont="1" applyFill="1" applyBorder="1"/>
    <xf numFmtId="43" fontId="2" fillId="0" borderId="1" xfId="7" applyFont="1" applyBorder="1"/>
    <xf numFmtId="0" fontId="1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center" wrapText="1"/>
    </xf>
    <xf numFmtId="0" fontId="0" fillId="4" borderId="1" xfId="0" applyFill="1" applyBorder="1"/>
    <xf numFmtId="0" fontId="14" fillId="4" borderId="1" xfId="0" applyFont="1" applyFill="1" applyBorder="1" applyAlignment="1">
      <alignment horizontal="left"/>
    </xf>
    <xf numFmtId="43" fontId="14" fillId="4" borderId="1" xfId="0" applyNumberFormat="1" applyFont="1" applyFill="1" applyBorder="1"/>
    <xf numFmtId="0" fontId="0" fillId="0" borderId="0" xfId="0" applyAlignment="1">
      <alignment horizontal="center"/>
    </xf>
    <xf numFmtId="0" fontId="2" fillId="0" borderId="0" xfId="0" applyFont="1" applyBorder="1"/>
    <xf numFmtId="0" fontId="6" fillId="0" borderId="0" xfId="0" applyFont="1"/>
    <xf numFmtId="0" fontId="2" fillId="0" borderId="1" xfId="0" applyFont="1" applyBorder="1"/>
    <xf numFmtId="0" fontId="20" fillId="5" borderId="1" xfId="0" applyFont="1" applyFill="1" applyBorder="1"/>
    <xf numFmtId="0" fontId="21" fillId="5" borderId="1" xfId="0" applyFont="1" applyFill="1" applyBorder="1" applyAlignment="1">
      <alignment horizontal="center"/>
    </xf>
    <xf numFmtId="43" fontId="0" fillId="0" borderId="1" xfId="7" applyFont="1" applyBorder="1"/>
    <xf numFmtId="0" fontId="14" fillId="0" borderId="1" xfId="0" applyFont="1" applyBorder="1"/>
    <xf numFmtId="43" fontId="14" fillId="0" borderId="1" xfId="7" applyFont="1" applyBorder="1"/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19" fillId="0" borderId="0" xfId="5" applyFont="1" applyAlignment="1">
      <alignment horizontal="center"/>
    </xf>
    <xf numFmtId="0" fontId="15" fillId="0" borderId="5" xfId="5" applyFont="1" applyBorder="1" applyAlignment="1">
      <alignment horizontal="center"/>
    </xf>
    <xf numFmtId="0" fontId="15" fillId="4" borderId="6" xfId="5" applyFont="1" applyFill="1" applyBorder="1" applyAlignment="1">
      <alignment horizontal="center"/>
    </xf>
    <xf numFmtId="0" fontId="15" fillId="4" borderId="11" xfId="5" applyFont="1" applyFill="1" applyBorder="1" applyAlignment="1">
      <alignment horizontal="center"/>
    </xf>
    <xf numFmtId="0" fontId="15" fillId="4" borderId="7" xfId="5" applyFont="1" applyFill="1" applyBorder="1" applyAlignment="1">
      <alignment horizontal="center"/>
    </xf>
    <xf numFmtId="0" fontId="15" fillId="4" borderId="12" xfId="5" applyFont="1" applyFill="1" applyBorder="1" applyAlignment="1">
      <alignment horizontal="center"/>
    </xf>
    <xf numFmtId="0" fontId="15" fillId="4" borderId="8" xfId="5" applyFont="1" applyFill="1" applyBorder="1" applyAlignment="1">
      <alignment horizontal="center"/>
    </xf>
    <xf numFmtId="0" fontId="15" fillId="4" borderId="9" xfId="5" applyFont="1" applyFill="1" applyBorder="1" applyAlignment="1">
      <alignment horizontal="center"/>
    </xf>
    <xf numFmtId="0" fontId="15" fillId="4" borderId="10" xfId="5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167" fontId="0" fillId="0" borderId="0" xfId="0" applyNumberFormat="1"/>
    <xf numFmtId="14" fontId="0" fillId="0" borderId="0" xfId="0" applyNumberFormat="1"/>
    <xf numFmtId="0" fontId="10" fillId="0" borderId="0" xfId="5" applyAlignment="1">
      <alignment horizontal="center"/>
    </xf>
  </cellXfs>
  <cellStyles count="8">
    <cellStyle name="Millares" xfId="7" builtinId="3"/>
    <cellStyle name="Millares 2 2" xfId="1"/>
    <cellStyle name="Moneda 2" xfId="3"/>
    <cellStyle name="Normal" xfId="0" builtinId="0"/>
    <cellStyle name="Normal 2" xfId="2"/>
    <cellStyle name="Normal 2 2" xfId="4"/>
    <cellStyle name="Normal 3" xfId="5"/>
    <cellStyle name="Porcentaje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708838</xdr:colOff>
      <xdr:row>0</xdr:row>
      <xdr:rowOff>75978</xdr:rowOff>
    </xdr:from>
    <xdr:to>
      <xdr:col>4</xdr:col>
      <xdr:colOff>1571937</xdr:colOff>
      <xdr:row>1</xdr:row>
      <xdr:rowOff>180752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861" y="75978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zoomScaleNormal="100" workbookViewId="0">
      <selection activeCell="D30" sqref="D30"/>
    </sheetView>
  </sheetViews>
  <sheetFormatPr baseColWidth="10" defaultRowHeight="15"/>
  <cols>
    <col min="1" max="1" width="4" customWidth="1"/>
    <col min="2" max="2" width="29.42578125" bestFit="1" customWidth="1"/>
    <col min="3" max="3" width="17.85546875" customWidth="1"/>
    <col min="4" max="4" width="34" bestFit="1" customWidth="1"/>
    <col min="5" max="5" width="17.28515625" customWidth="1"/>
    <col min="6" max="6" width="15.5703125" bestFit="1" customWidth="1"/>
    <col min="7" max="7" width="15.28515625" customWidth="1"/>
    <col min="8" max="8" width="18" bestFit="1" customWidth="1"/>
  </cols>
  <sheetData>
    <row r="1" spans="1:8" ht="21">
      <c r="A1" s="16" t="s">
        <v>8</v>
      </c>
      <c r="B1" s="16"/>
      <c r="C1" s="16"/>
      <c r="D1" s="16"/>
      <c r="E1" s="16"/>
      <c r="F1" s="16"/>
      <c r="G1" s="16"/>
      <c r="H1" s="16"/>
    </row>
    <row r="2" spans="1:8" ht="15.75">
      <c r="A2" s="15" t="s">
        <v>7</v>
      </c>
      <c r="B2" s="15"/>
      <c r="C2" s="15"/>
      <c r="D2" s="15"/>
      <c r="E2" s="15"/>
      <c r="F2" s="15"/>
      <c r="G2" s="15"/>
      <c r="H2" s="15"/>
    </row>
    <row r="3" spans="1:8" ht="15.75">
      <c r="A3" s="18" t="s">
        <v>12</v>
      </c>
      <c r="B3" s="14"/>
      <c r="C3" s="14"/>
      <c r="D3" s="14"/>
      <c r="E3" s="14"/>
      <c r="F3" s="14"/>
      <c r="G3" s="14"/>
      <c r="H3" s="14"/>
    </row>
    <row r="5" spans="1:8">
      <c r="A5" s="39"/>
      <c r="B5" s="39" t="s">
        <v>44</v>
      </c>
      <c r="C5" s="39"/>
      <c r="D5" s="39"/>
    </row>
    <row r="6" spans="1:8" ht="27" customHeight="1">
      <c r="A6" s="39"/>
      <c r="B6" s="40"/>
      <c r="C6" s="50"/>
      <c r="D6" s="39"/>
    </row>
    <row r="7" spans="1:8" ht="30">
      <c r="A7" s="13" t="s">
        <v>6</v>
      </c>
      <c r="B7" s="13" t="s">
        <v>5</v>
      </c>
      <c r="C7" s="13" t="s">
        <v>32</v>
      </c>
      <c r="D7" s="13" t="s">
        <v>4</v>
      </c>
      <c r="E7" s="13" t="s">
        <v>3</v>
      </c>
      <c r="F7" s="13" t="s">
        <v>2</v>
      </c>
      <c r="G7" s="13" t="s">
        <v>11</v>
      </c>
      <c r="H7" s="13" t="s">
        <v>9</v>
      </c>
    </row>
    <row r="8" spans="1:8">
      <c r="A8" s="10">
        <v>1</v>
      </c>
      <c r="B8" s="9" t="s">
        <v>49</v>
      </c>
      <c r="C8" s="75" t="s">
        <v>65</v>
      </c>
      <c r="D8" s="8" t="s">
        <v>67</v>
      </c>
      <c r="E8" s="76" t="s">
        <v>76</v>
      </c>
      <c r="F8" s="12"/>
      <c r="G8" s="11">
        <v>186439.32</v>
      </c>
      <c r="H8" s="7">
        <f>SUM(F8:G8)</f>
        <v>186439.32</v>
      </c>
    </row>
    <row r="9" spans="1:8">
      <c r="A9" s="10">
        <v>2</v>
      </c>
      <c r="B9" s="9" t="s">
        <v>50</v>
      </c>
      <c r="C9" s="75" t="s">
        <v>66</v>
      </c>
      <c r="D9" s="8" t="s">
        <v>68</v>
      </c>
      <c r="E9" s="76" t="s">
        <v>75</v>
      </c>
      <c r="F9" s="12"/>
      <c r="G9" s="11">
        <v>19304.8</v>
      </c>
      <c r="H9" s="7">
        <f t="shared" ref="H9:H16" si="0">SUM(F9:G9)</f>
        <v>19304.8</v>
      </c>
    </row>
    <row r="10" spans="1:8">
      <c r="A10" s="10">
        <v>3</v>
      </c>
      <c r="B10" s="9" t="s">
        <v>51</v>
      </c>
      <c r="C10" s="75" t="s">
        <v>62</v>
      </c>
      <c r="D10" s="8" t="s">
        <v>69</v>
      </c>
      <c r="E10" s="76" t="s">
        <v>75</v>
      </c>
      <c r="F10" s="12"/>
      <c r="G10" s="11">
        <v>3340</v>
      </c>
      <c r="H10" s="7">
        <f t="shared" si="0"/>
        <v>3340</v>
      </c>
    </row>
    <row r="11" spans="1:8">
      <c r="A11" s="10">
        <v>4</v>
      </c>
      <c r="B11" s="9" t="s">
        <v>52</v>
      </c>
      <c r="C11" s="75" t="s">
        <v>63</v>
      </c>
      <c r="D11" s="8" t="s">
        <v>67</v>
      </c>
      <c r="E11" s="76" t="s">
        <v>76</v>
      </c>
      <c r="F11" s="12"/>
      <c r="G11" s="11">
        <v>39472.5</v>
      </c>
      <c r="H11" s="7">
        <f t="shared" si="0"/>
        <v>39472.5</v>
      </c>
    </row>
    <row r="12" spans="1:8">
      <c r="A12" s="10">
        <v>5</v>
      </c>
      <c r="B12" s="9" t="s">
        <v>53</v>
      </c>
      <c r="C12" s="75" t="s">
        <v>59</v>
      </c>
      <c r="D12" s="8" t="s">
        <v>70</v>
      </c>
      <c r="E12" s="76" t="s">
        <v>75</v>
      </c>
      <c r="F12" s="12"/>
      <c r="G12" s="11">
        <v>5112</v>
      </c>
      <c r="H12" s="7">
        <f t="shared" si="0"/>
        <v>5112</v>
      </c>
    </row>
    <row r="13" spans="1:8">
      <c r="A13" s="10">
        <v>6</v>
      </c>
      <c r="B13" s="9" t="s">
        <v>54</v>
      </c>
      <c r="C13" s="75" t="s">
        <v>60</v>
      </c>
      <c r="D13" s="8" t="s">
        <v>71</v>
      </c>
      <c r="E13" s="76" t="s">
        <v>76</v>
      </c>
      <c r="F13" s="12"/>
      <c r="G13" s="11">
        <v>84129.38</v>
      </c>
      <c r="H13" s="7">
        <f t="shared" si="0"/>
        <v>84129.38</v>
      </c>
    </row>
    <row r="14" spans="1:8">
      <c r="A14" s="10">
        <v>7</v>
      </c>
      <c r="B14" s="9" t="s">
        <v>55</v>
      </c>
      <c r="C14" s="75" t="s">
        <v>61</v>
      </c>
      <c r="D14" s="8" t="s">
        <v>72</v>
      </c>
      <c r="E14" s="76" t="s">
        <v>75</v>
      </c>
      <c r="F14" s="12"/>
      <c r="G14" s="11">
        <v>8000</v>
      </c>
      <c r="H14" s="7">
        <f t="shared" si="0"/>
        <v>8000</v>
      </c>
    </row>
    <row r="15" spans="1:8">
      <c r="A15" s="10">
        <v>8</v>
      </c>
      <c r="B15" s="9" t="s">
        <v>56</v>
      </c>
      <c r="C15" s="75" t="s">
        <v>58</v>
      </c>
      <c r="D15" s="8" t="s">
        <v>73</v>
      </c>
      <c r="E15" s="76" t="s">
        <v>76</v>
      </c>
      <c r="F15" s="12"/>
      <c r="G15" s="11">
        <v>10290</v>
      </c>
      <c r="H15" s="7">
        <f t="shared" si="0"/>
        <v>10290</v>
      </c>
    </row>
    <row r="16" spans="1:8">
      <c r="A16" s="10">
        <v>9</v>
      </c>
      <c r="B16" s="9" t="s">
        <v>57</v>
      </c>
      <c r="C16" s="75" t="s">
        <v>64</v>
      </c>
      <c r="D16" s="8" t="s">
        <v>74</v>
      </c>
      <c r="E16" s="76" t="s">
        <v>76</v>
      </c>
      <c r="F16" s="12"/>
      <c r="G16" s="11">
        <v>17038.12</v>
      </c>
      <c r="H16" s="7">
        <f t="shared" si="0"/>
        <v>17038.12</v>
      </c>
    </row>
    <row r="17" spans="1:8" ht="18.75">
      <c r="A17" s="58" t="s">
        <v>1</v>
      </c>
      <c r="B17" s="59"/>
      <c r="C17" s="59"/>
      <c r="D17" s="59"/>
      <c r="E17" s="59"/>
      <c r="F17" s="41">
        <f>SUM(F8:F16)</f>
        <v>0</v>
      </c>
      <c r="G17" s="17">
        <f>SUM(G8:G16)</f>
        <v>373126.12</v>
      </c>
      <c r="H17" s="6">
        <f>SUM(H8:H16)</f>
        <v>373126.12</v>
      </c>
    </row>
    <row r="19" spans="1:8" ht="28.5">
      <c r="A19" s="5"/>
      <c r="B19" s="4"/>
      <c r="C19" s="4"/>
    </row>
    <row r="23" spans="1:8" ht="15.75">
      <c r="B23" s="3" t="s">
        <v>0</v>
      </c>
      <c r="C23" s="3"/>
      <c r="D23" s="60" t="s">
        <v>112</v>
      </c>
      <c r="E23" s="60"/>
      <c r="F23" s="60"/>
      <c r="G23" s="60"/>
    </row>
    <row r="24" spans="1:8">
      <c r="A24" s="61"/>
      <c r="B24" s="61"/>
      <c r="C24" s="61"/>
      <c r="D24" s="61"/>
      <c r="E24" s="61"/>
      <c r="F24" s="61"/>
      <c r="G24" s="2"/>
    </row>
    <row r="25" spans="1:8">
      <c r="A25" s="61"/>
      <c r="B25" s="61"/>
      <c r="C25" s="61"/>
      <c r="D25" s="61"/>
      <c r="E25" s="61"/>
      <c r="F25" s="61"/>
      <c r="G25" s="2"/>
    </row>
    <row r="26" spans="1:8" ht="15.75">
      <c r="A26" s="1"/>
      <c r="B26" s="49" t="s">
        <v>114</v>
      </c>
      <c r="C26" s="19"/>
      <c r="D26" s="81" t="s">
        <v>48</v>
      </c>
      <c r="E26" s="81"/>
      <c r="F26" s="19"/>
      <c r="G26" s="60" t="s">
        <v>113</v>
      </c>
      <c r="H26" s="60"/>
    </row>
  </sheetData>
  <mergeCells count="6">
    <mergeCell ref="G26:H26"/>
    <mergeCell ref="D26:E26"/>
    <mergeCell ref="A17:E17"/>
    <mergeCell ref="D23:E23"/>
    <mergeCell ref="A24:F25"/>
    <mergeCell ref="F23:G23"/>
  </mergeCells>
  <phoneticPr fontId="12" type="noConversion"/>
  <pageMargins left="0.7" right="0.7" top="0.75" bottom="0.75" header="0.3" footer="0.3"/>
  <pageSetup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zoomScaleNormal="100" workbookViewId="0">
      <selection activeCell="B27" sqref="B27"/>
    </sheetView>
  </sheetViews>
  <sheetFormatPr baseColWidth="10" defaultColWidth="12.5703125" defaultRowHeight="15.75"/>
  <cols>
    <col min="1" max="1" width="4.7109375" style="19" customWidth="1"/>
    <col min="2" max="2" width="30.28515625" style="19" bestFit="1" customWidth="1"/>
    <col min="3" max="3" width="9.28515625" style="19" customWidth="1"/>
    <col min="4" max="4" width="11.42578125" style="19" customWidth="1"/>
    <col min="5" max="5" width="10" style="19" customWidth="1"/>
    <col min="6" max="6" width="8.140625" style="19" customWidth="1"/>
    <col min="7" max="7" width="9" style="19" customWidth="1"/>
    <col min="8" max="8" width="7.85546875" style="19" customWidth="1"/>
    <col min="9" max="9" width="9.85546875" style="19" customWidth="1"/>
    <col min="10" max="10" width="16.140625" style="19" customWidth="1"/>
    <col min="11" max="11" width="15.7109375" style="19" customWidth="1"/>
    <col min="12" max="16384" width="12.5703125" style="19"/>
  </cols>
  <sheetData>
    <row r="1" spans="1:11">
      <c r="A1" s="62" t="s">
        <v>44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>
      <c r="A2" s="63" t="s">
        <v>31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>
      <c r="A3" s="64" t="s">
        <v>13</v>
      </c>
      <c r="B3" s="66" t="s">
        <v>14</v>
      </c>
      <c r="C3" s="68" t="s">
        <v>15</v>
      </c>
      <c r="D3" s="69"/>
      <c r="E3" s="69"/>
      <c r="F3" s="69"/>
      <c r="G3" s="69"/>
      <c r="H3" s="69"/>
      <c r="I3" s="69"/>
      <c r="J3" s="69"/>
      <c r="K3" s="70"/>
    </row>
    <row r="4" spans="1:11">
      <c r="A4" s="65"/>
      <c r="B4" s="67"/>
      <c r="C4" s="24" t="s">
        <v>16</v>
      </c>
      <c r="D4" s="25" t="s">
        <v>17</v>
      </c>
      <c r="E4" s="25">
        <v>2020</v>
      </c>
      <c r="F4" s="25">
        <v>2021</v>
      </c>
      <c r="G4" s="25">
        <v>2022</v>
      </c>
      <c r="H4" s="25">
        <v>2023</v>
      </c>
      <c r="I4" s="25">
        <v>2024</v>
      </c>
      <c r="J4" s="34">
        <v>2025</v>
      </c>
      <c r="K4" s="35" t="s">
        <v>30</v>
      </c>
    </row>
    <row r="5" spans="1:11">
      <c r="A5" s="20">
        <v>1</v>
      </c>
      <c r="B5" s="21" t="s">
        <v>49</v>
      </c>
      <c r="C5" s="22"/>
      <c r="D5" s="22"/>
      <c r="E5" s="22"/>
      <c r="F5" s="22"/>
      <c r="G5" s="22"/>
      <c r="H5" s="22"/>
      <c r="I5" s="22"/>
      <c r="J5" s="22">
        <f>'DEUDA X SUPLIDOR'!G8</f>
        <v>186439.32</v>
      </c>
      <c r="K5" s="23">
        <f>SUM(C5:J5)</f>
        <v>186439.32</v>
      </c>
    </row>
    <row r="6" spans="1:11">
      <c r="A6" s="20">
        <v>2</v>
      </c>
      <c r="B6" s="21" t="s">
        <v>50</v>
      </c>
      <c r="C6" s="22"/>
      <c r="D6" s="22"/>
      <c r="E6" s="22"/>
      <c r="F6" s="22"/>
      <c r="G6" s="22"/>
      <c r="H6" s="22"/>
      <c r="I6" s="22"/>
      <c r="J6" s="22">
        <f>'DEUDA X SUPLIDOR'!G9</f>
        <v>19304.8</v>
      </c>
      <c r="K6" s="23">
        <f t="shared" ref="K6:K13" si="0">SUM(C6:J6)</f>
        <v>19304.8</v>
      </c>
    </row>
    <row r="7" spans="1:11">
      <c r="A7" s="20">
        <v>3</v>
      </c>
      <c r="B7" s="21" t="s">
        <v>51</v>
      </c>
      <c r="C7" s="22"/>
      <c r="D7" s="22"/>
      <c r="E7" s="22"/>
      <c r="F7" s="22"/>
      <c r="G7" s="22"/>
      <c r="H7" s="22"/>
      <c r="I7" s="22"/>
      <c r="J7" s="22">
        <f>'DEUDA X SUPLIDOR'!G10</f>
        <v>3340</v>
      </c>
      <c r="K7" s="23">
        <f t="shared" si="0"/>
        <v>3340</v>
      </c>
    </row>
    <row r="8" spans="1:11">
      <c r="A8" s="20">
        <v>4</v>
      </c>
      <c r="B8" s="21" t="s">
        <v>52</v>
      </c>
      <c r="C8" s="22"/>
      <c r="D8" s="22"/>
      <c r="E8" s="22"/>
      <c r="F8" s="22"/>
      <c r="G8" s="22"/>
      <c r="H8" s="22"/>
      <c r="I8" s="22"/>
      <c r="J8" s="22">
        <f>'DEUDA X SUPLIDOR'!G11</f>
        <v>39472.5</v>
      </c>
      <c r="K8" s="23">
        <f t="shared" si="0"/>
        <v>39472.5</v>
      </c>
    </row>
    <row r="9" spans="1:11">
      <c r="A9" s="20">
        <v>5</v>
      </c>
      <c r="B9" s="21" t="s">
        <v>53</v>
      </c>
      <c r="C9" s="22"/>
      <c r="D9" s="22"/>
      <c r="E9" s="22"/>
      <c r="F9" s="22"/>
      <c r="G9" s="22"/>
      <c r="H9" s="22"/>
      <c r="I9" s="22"/>
      <c r="J9" s="22">
        <f>'DEUDA X SUPLIDOR'!G12</f>
        <v>5112</v>
      </c>
      <c r="K9" s="23">
        <f t="shared" si="0"/>
        <v>5112</v>
      </c>
    </row>
    <row r="10" spans="1:11">
      <c r="A10" s="20">
        <v>6</v>
      </c>
      <c r="B10" s="21" t="s">
        <v>54</v>
      </c>
      <c r="C10" s="22"/>
      <c r="D10" s="22"/>
      <c r="E10" s="22"/>
      <c r="F10" s="22"/>
      <c r="G10" s="22"/>
      <c r="H10" s="22"/>
      <c r="I10" s="22"/>
      <c r="J10" s="22">
        <f>'DEUDA X SUPLIDOR'!G13</f>
        <v>84129.38</v>
      </c>
      <c r="K10" s="23">
        <f t="shared" si="0"/>
        <v>84129.38</v>
      </c>
    </row>
    <row r="11" spans="1:11">
      <c r="A11" s="20">
        <v>7</v>
      </c>
      <c r="B11" s="21" t="s">
        <v>55</v>
      </c>
      <c r="C11" s="22"/>
      <c r="D11" s="22"/>
      <c r="E11" s="22"/>
      <c r="F11" s="22"/>
      <c r="G11" s="22"/>
      <c r="H11" s="22"/>
      <c r="I11" s="22"/>
      <c r="J11" s="22">
        <f>'DEUDA X SUPLIDOR'!G14</f>
        <v>8000</v>
      </c>
      <c r="K11" s="23">
        <f t="shared" si="0"/>
        <v>8000</v>
      </c>
    </row>
    <row r="12" spans="1:11">
      <c r="A12" s="20">
        <v>8</v>
      </c>
      <c r="B12" s="21" t="s">
        <v>56</v>
      </c>
      <c r="C12" s="22"/>
      <c r="D12" s="22"/>
      <c r="E12" s="22"/>
      <c r="F12" s="22"/>
      <c r="G12" s="22"/>
      <c r="H12" s="22"/>
      <c r="I12" s="22"/>
      <c r="J12" s="22">
        <f>'DEUDA X SUPLIDOR'!G15</f>
        <v>10290</v>
      </c>
      <c r="K12" s="23">
        <f t="shared" si="0"/>
        <v>10290</v>
      </c>
    </row>
    <row r="13" spans="1:11">
      <c r="A13" s="20">
        <v>9</v>
      </c>
      <c r="B13" s="21" t="s">
        <v>57</v>
      </c>
      <c r="C13" s="22"/>
      <c r="D13" s="22"/>
      <c r="E13" s="22"/>
      <c r="F13" s="22"/>
      <c r="G13" s="22"/>
      <c r="H13" s="22"/>
      <c r="I13" s="22"/>
      <c r="J13" s="22">
        <f>'DEUDA X SUPLIDOR'!G16</f>
        <v>17038.12</v>
      </c>
      <c r="K13" s="23">
        <f t="shared" si="0"/>
        <v>17038.12</v>
      </c>
    </row>
    <row r="14" spans="1:11">
      <c r="A14" s="26" t="s">
        <v>10</v>
      </c>
      <c r="B14" s="27"/>
      <c r="C14" s="28">
        <f t="shared" ref="C14:K14" si="1">SUM(C5:C13)</f>
        <v>0</v>
      </c>
      <c r="D14" s="28">
        <f t="shared" si="1"/>
        <v>0</v>
      </c>
      <c r="E14" s="28">
        <f t="shared" si="1"/>
        <v>0</v>
      </c>
      <c r="F14" s="28">
        <f t="shared" si="1"/>
        <v>0</v>
      </c>
      <c r="G14" s="28">
        <f t="shared" si="1"/>
        <v>0</v>
      </c>
      <c r="H14" s="28">
        <f t="shared" si="1"/>
        <v>0</v>
      </c>
      <c r="I14" s="28">
        <f t="shared" si="1"/>
        <v>0</v>
      </c>
      <c r="J14" s="28">
        <f t="shared" si="1"/>
        <v>373126.12</v>
      </c>
      <c r="K14" s="29">
        <f t="shared" si="1"/>
        <v>373126.12</v>
      </c>
    </row>
    <row r="19" spans="2:6">
      <c r="B19" t="s">
        <v>27</v>
      </c>
      <c r="C19"/>
      <c r="D19"/>
      <c r="E19"/>
      <c r="F19"/>
    </row>
    <row r="20" spans="2:6">
      <c r="B20"/>
      <c r="C20"/>
      <c r="D20"/>
      <c r="E20"/>
      <c r="F20"/>
    </row>
    <row r="21" spans="2:6">
      <c r="B21" t="s">
        <v>28</v>
      </c>
      <c r="C21"/>
      <c r="D21"/>
      <c r="E21"/>
      <c r="F21" t="s">
        <v>26</v>
      </c>
    </row>
    <row r="22" spans="2:6">
      <c r="B22" t="s">
        <v>29</v>
      </c>
      <c r="C22"/>
      <c r="D22"/>
      <c r="E22"/>
      <c r="F22"/>
    </row>
    <row r="23" spans="2:6">
      <c r="B23"/>
      <c r="C23"/>
      <c r="D23"/>
      <c r="E23"/>
      <c r="F23"/>
    </row>
    <row r="25" spans="2:6">
      <c r="B25" s="19" t="s">
        <v>111</v>
      </c>
    </row>
    <row r="26" spans="2:6">
      <c r="B26" s="19" t="s">
        <v>48</v>
      </c>
    </row>
  </sheetData>
  <mergeCells count="5">
    <mergeCell ref="A1:K1"/>
    <mergeCell ref="A2:K2"/>
    <mergeCell ref="A3:A4"/>
    <mergeCell ref="B3:B4"/>
    <mergeCell ref="C3:K3"/>
  </mergeCells>
  <pageMargins left="0.70866141732283472" right="0.70866141732283472" top="0.74803149606299213" bottom="0.74803149606299213" header="0.31496062992125984" footer="0.31496062992125984"/>
  <pageSetup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I41"/>
  <sheetViews>
    <sheetView view="pageBreakPreview" topLeftCell="A12" zoomScale="60" zoomScaleNormal="86" workbookViewId="0">
      <selection activeCell="A42" sqref="A42"/>
    </sheetView>
  </sheetViews>
  <sheetFormatPr baseColWidth="10" defaultRowHeight="15"/>
  <cols>
    <col min="1" max="2" width="14.42578125" customWidth="1"/>
    <col min="3" max="4" width="17.42578125" customWidth="1"/>
    <col min="5" max="5" width="30.140625" bestFit="1" customWidth="1"/>
    <col min="6" max="6" width="49.140625" bestFit="1" customWidth="1"/>
    <col min="7" max="7" width="19.7109375" customWidth="1"/>
    <col min="8" max="8" width="5.42578125" customWidth="1"/>
    <col min="9" max="9" width="28.7109375" customWidth="1"/>
  </cols>
  <sheetData>
    <row r="3" spans="1:9">
      <c r="A3" s="71" t="s">
        <v>18</v>
      </c>
      <c r="B3" s="71"/>
      <c r="C3" s="71"/>
      <c r="D3" s="71"/>
      <c r="E3" s="71"/>
      <c r="F3" s="71"/>
      <c r="G3" s="71"/>
    </row>
    <row r="4" spans="1:9" ht="18.75">
      <c r="A4" s="72" t="s">
        <v>19</v>
      </c>
      <c r="B4" s="72"/>
      <c r="C4" s="72"/>
      <c r="D4" s="72"/>
      <c r="E4" s="72"/>
      <c r="F4" s="72"/>
      <c r="G4" s="72"/>
    </row>
    <row r="5" spans="1:9" ht="18.75">
      <c r="A5" s="72" t="s">
        <v>45</v>
      </c>
      <c r="B5" s="72"/>
      <c r="C5" s="72"/>
      <c r="D5" s="72"/>
      <c r="E5" s="72"/>
      <c r="F5" s="72"/>
      <c r="G5" s="72"/>
    </row>
    <row r="6" spans="1:9" ht="15.75">
      <c r="A6" s="32" t="s">
        <v>44</v>
      </c>
      <c r="B6" s="32"/>
      <c r="C6" s="32"/>
      <c r="D6" s="32"/>
      <c r="E6" s="32"/>
      <c r="F6" s="32"/>
      <c r="G6" s="32"/>
      <c r="H6" s="33"/>
      <c r="I6" s="33"/>
    </row>
    <row r="7" spans="1:9" ht="31.5">
      <c r="A7" s="43" t="s">
        <v>20</v>
      </c>
      <c r="B7" s="44" t="s">
        <v>21</v>
      </c>
      <c r="C7" s="45" t="s">
        <v>22</v>
      </c>
      <c r="D7" s="45" t="s">
        <v>32</v>
      </c>
      <c r="E7" s="43" t="s">
        <v>5</v>
      </c>
      <c r="F7" s="43" t="s">
        <v>23</v>
      </c>
      <c r="G7" s="43" t="s">
        <v>24</v>
      </c>
    </row>
    <row r="8" spans="1:9">
      <c r="A8" s="30">
        <v>45968</v>
      </c>
      <c r="B8" s="31">
        <v>9573</v>
      </c>
      <c r="C8" s="10" t="s">
        <v>77</v>
      </c>
      <c r="D8" s="10">
        <v>102319197</v>
      </c>
      <c r="E8" s="31" t="s">
        <v>49</v>
      </c>
      <c r="F8" s="31" t="s">
        <v>67</v>
      </c>
      <c r="G8" s="42">
        <v>9415.2000000000007</v>
      </c>
    </row>
    <row r="9" spans="1:9">
      <c r="A9" s="30">
        <v>45975</v>
      </c>
      <c r="B9" s="38">
        <v>9578</v>
      </c>
      <c r="C9" s="10" t="s">
        <v>78</v>
      </c>
      <c r="D9" s="10">
        <v>102319197</v>
      </c>
      <c r="E9" s="31" t="s">
        <v>49</v>
      </c>
      <c r="F9" s="31" t="s">
        <v>67</v>
      </c>
      <c r="G9" s="42">
        <v>177024.12</v>
      </c>
    </row>
    <row r="10" spans="1:9">
      <c r="A10" s="30">
        <v>45692</v>
      </c>
      <c r="B10" s="38">
        <v>504</v>
      </c>
      <c r="C10" s="10" t="s">
        <v>79</v>
      </c>
      <c r="D10" s="77" t="s">
        <v>66</v>
      </c>
      <c r="E10" s="31" t="s">
        <v>50</v>
      </c>
      <c r="F10" s="31" t="s">
        <v>68</v>
      </c>
      <c r="G10" s="42">
        <v>19304.8</v>
      </c>
    </row>
    <row r="11" spans="1:9">
      <c r="A11" s="30">
        <v>45987</v>
      </c>
      <c r="B11" s="38">
        <v>608</v>
      </c>
      <c r="C11" s="10" t="s">
        <v>80</v>
      </c>
      <c r="D11" s="78" t="s">
        <v>62</v>
      </c>
      <c r="E11" s="31" t="s">
        <v>51</v>
      </c>
      <c r="F11" s="31" t="s">
        <v>69</v>
      </c>
      <c r="G11" s="42">
        <v>3340</v>
      </c>
    </row>
    <row r="12" spans="1:9">
      <c r="A12" s="30">
        <v>45978</v>
      </c>
      <c r="B12" s="38">
        <v>9579</v>
      </c>
      <c r="C12" s="10" t="s">
        <v>81</v>
      </c>
      <c r="D12" s="10">
        <v>101140496</v>
      </c>
      <c r="E12" s="31" t="s">
        <v>82</v>
      </c>
      <c r="F12" s="31" t="s">
        <v>67</v>
      </c>
      <c r="G12" s="42">
        <v>37938.5</v>
      </c>
    </row>
    <row r="13" spans="1:9">
      <c r="A13" s="30">
        <v>45987</v>
      </c>
      <c r="B13" s="38">
        <v>9589</v>
      </c>
      <c r="C13" s="10" t="s">
        <v>83</v>
      </c>
      <c r="D13" s="10">
        <v>101140496</v>
      </c>
      <c r="E13" s="31" t="s">
        <v>82</v>
      </c>
      <c r="F13" s="31" t="s">
        <v>84</v>
      </c>
      <c r="G13" s="42">
        <v>1534</v>
      </c>
    </row>
    <row r="14" spans="1:9">
      <c r="A14" s="30">
        <v>45967</v>
      </c>
      <c r="B14" s="38">
        <v>602</v>
      </c>
      <c r="C14" s="10" t="s">
        <v>85</v>
      </c>
      <c r="D14" s="78" t="s">
        <v>59</v>
      </c>
      <c r="E14" s="31" t="s">
        <v>86</v>
      </c>
      <c r="F14" s="31" t="s">
        <v>70</v>
      </c>
      <c r="G14" s="42">
        <v>5112</v>
      </c>
    </row>
    <row r="15" spans="1:9">
      <c r="A15" s="30">
        <v>45937</v>
      </c>
      <c r="B15" s="38">
        <v>9539</v>
      </c>
      <c r="C15" s="10" t="s">
        <v>87</v>
      </c>
      <c r="D15" s="10">
        <v>130221642</v>
      </c>
      <c r="E15" s="31" t="s">
        <v>54</v>
      </c>
      <c r="F15" s="31" t="s">
        <v>88</v>
      </c>
      <c r="G15" s="42">
        <v>20513.29</v>
      </c>
    </row>
    <row r="16" spans="1:9">
      <c r="A16" s="30">
        <v>45944</v>
      </c>
      <c r="B16" s="38">
        <v>9548</v>
      </c>
      <c r="C16" s="10" t="s">
        <v>89</v>
      </c>
      <c r="D16" s="10">
        <v>130221642</v>
      </c>
      <c r="E16" s="31" t="s">
        <v>54</v>
      </c>
      <c r="F16" s="31" t="s">
        <v>90</v>
      </c>
      <c r="G16" s="42">
        <v>3869.99</v>
      </c>
    </row>
    <row r="17" spans="1:7">
      <c r="A17" s="30">
        <v>45965</v>
      </c>
      <c r="B17" s="38">
        <v>9570</v>
      </c>
      <c r="C17" s="10" t="s">
        <v>91</v>
      </c>
      <c r="D17" s="10">
        <v>130221642</v>
      </c>
      <c r="E17" s="31" t="s">
        <v>54</v>
      </c>
      <c r="F17" s="31" t="s">
        <v>92</v>
      </c>
      <c r="G17" s="42">
        <v>424.99</v>
      </c>
    </row>
    <row r="18" spans="1:7">
      <c r="A18" s="30">
        <v>45974</v>
      </c>
      <c r="B18" s="38">
        <v>9575</v>
      </c>
      <c r="C18" s="10" t="s">
        <v>93</v>
      </c>
      <c r="D18" s="10">
        <v>130221642</v>
      </c>
      <c r="E18" s="31" t="s">
        <v>54</v>
      </c>
      <c r="F18" s="31" t="s">
        <v>94</v>
      </c>
      <c r="G18" s="42">
        <v>21471.17</v>
      </c>
    </row>
    <row r="19" spans="1:7">
      <c r="A19" s="30">
        <v>45979</v>
      </c>
      <c r="B19" s="38">
        <v>9582</v>
      </c>
      <c r="C19" s="10" t="s">
        <v>95</v>
      </c>
      <c r="D19" s="10">
        <v>130221642</v>
      </c>
      <c r="E19" s="31" t="s">
        <v>54</v>
      </c>
      <c r="F19" s="31" t="s">
        <v>96</v>
      </c>
      <c r="G19" s="42">
        <v>16069.03</v>
      </c>
    </row>
    <row r="20" spans="1:7">
      <c r="A20" s="30">
        <v>45979</v>
      </c>
      <c r="B20" s="38">
        <v>9583</v>
      </c>
      <c r="C20" s="10" t="s">
        <v>97</v>
      </c>
      <c r="D20" s="10">
        <v>130221642</v>
      </c>
      <c r="E20" s="31" t="s">
        <v>54</v>
      </c>
      <c r="F20" s="31" t="s">
        <v>98</v>
      </c>
      <c r="G20" s="42">
        <v>5343.44</v>
      </c>
    </row>
    <row r="21" spans="1:7">
      <c r="A21" s="30">
        <v>45986</v>
      </c>
      <c r="B21" s="38">
        <v>9586</v>
      </c>
      <c r="C21" s="10" t="s">
        <v>99</v>
      </c>
      <c r="D21" s="10">
        <v>130221642</v>
      </c>
      <c r="E21" s="31" t="s">
        <v>54</v>
      </c>
      <c r="F21" s="31" t="s">
        <v>100</v>
      </c>
      <c r="G21" s="42">
        <v>2619.88</v>
      </c>
    </row>
    <row r="22" spans="1:7">
      <c r="A22" s="30">
        <v>45986</v>
      </c>
      <c r="B22" s="38">
        <v>9587</v>
      </c>
      <c r="C22" s="10" t="s">
        <v>101</v>
      </c>
      <c r="D22" s="10">
        <v>130221642</v>
      </c>
      <c r="E22" s="31" t="s">
        <v>54</v>
      </c>
      <c r="F22" s="31" t="s">
        <v>102</v>
      </c>
      <c r="G22" s="42">
        <v>7407.25</v>
      </c>
    </row>
    <row r="23" spans="1:7">
      <c r="A23" s="30">
        <v>45986</v>
      </c>
      <c r="B23" s="38">
        <v>9589</v>
      </c>
      <c r="C23" s="10" t="s">
        <v>103</v>
      </c>
      <c r="D23" s="10">
        <v>130221642</v>
      </c>
      <c r="E23" s="31" t="s">
        <v>54</v>
      </c>
      <c r="F23" s="31" t="s">
        <v>98</v>
      </c>
      <c r="G23" s="42">
        <v>6410.34</v>
      </c>
    </row>
    <row r="24" spans="1:7">
      <c r="A24" s="30">
        <v>45975</v>
      </c>
      <c r="B24" s="38">
        <v>603</v>
      </c>
      <c r="C24" s="10" t="s">
        <v>104</v>
      </c>
      <c r="D24" s="10">
        <v>131510452</v>
      </c>
      <c r="E24" s="31" t="s">
        <v>55</v>
      </c>
      <c r="F24" s="31" t="s">
        <v>72</v>
      </c>
      <c r="G24" s="42">
        <v>8000</v>
      </c>
    </row>
    <row r="25" spans="1:7">
      <c r="A25" s="30">
        <v>45978</v>
      </c>
      <c r="B25" s="38">
        <v>9580</v>
      </c>
      <c r="C25" s="10" t="s">
        <v>105</v>
      </c>
      <c r="D25" s="10">
        <v>102333981</v>
      </c>
      <c r="E25" s="31" t="s">
        <v>57</v>
      </c>
      <c r="F25" s="31" t="s">
        <v>74</v>
      </c>
      <c r="G25" s="42">
        <v>17038.12</v>
      </c>
    </row>
    <row r="26" spans="1:7">
      <c r="A26" s="30">
        <v>45898</v>
      </c>
      <c r="B26" s="38">
        <v>9499</v>
      </c>
      <c r="C26" s="10" t="s">
        <v>106</v>
      </c>
      <c r="D26" s="10">
        <v>130064369</v>
      </c>
      <c r="E26" s="31" t="s">
        <v>107</v>
      </c>
      <c r="F26" s="31" t="s">
        <v>108</v>
      </c>
      <c r="G26" s="42">
        <v>3430</v>
      </c>
    </row>
    <row r="27" spans="1:7">
      <c r="A27" s="30">
        <v>45980</v>
      </c>
      <c r="B27" s="38">
        <v>9584</v>
      </c>
      <c r="C27" s="10" t="s">
        <v>109</v>
      </c>
      <c r="D27" s="10">
        <v>130064369</v>
      </c>
      <c r="E27" s="31" t="s">
        <v>107</v>
      </c>
      <c r="F27" s="31" t="s">
        <v>108</v>
      </c>
      <c r="G27" s="42">
        <v>3430</v>
      </c>
    </row>
    <row r="28" spans="1:7">
      <c r="A28" s="30">
        <v>45986</v>
      </c>
      <c r="B28" s="38">
        <v>9585</v>
      </c>
      <c r="C28" s="10" t="s">
        <v>110</v>
      </c>
      <c r="D28" s="10">
        <v>130064369</v>
      </c>
      <c r="E28" s="31" t="s">
        <v>107</v>
      </c>
      <c r="F28" s="31" t="s">
        <v>108</v>
      </c>
      <c r="G28" s="42">
        <v>3430</v>
      </c>
    </row>
    <row r="29" spans="1:7" ht="15.75">
      <c r="A29" s="46"/>
      <c r="B29" s="46"/>
      <c r="C29" s="46"/>
      <c r="D29" s="46"/>
      <c r="E29" s="46"/>
      <c r="F29" s="47" t="s">
        <v>25</v>
      </c>
      <c r="G29" s="48">
        <f>SUM(G8:G28)</f>
        <v>373126.12</v>
      </c>
    </row>
    <row r="30" spans="1:7" ht="15.75">
      <c r="F30" s="36"/>
      <c r="G30" s="37"/>
    </row>
    <row r="31" spans="1:7" ht="15.75">
      <c r="F31" s="36"/>
      <c r="G31" s="37"/>
    </row>
    <row r="34" spans="1:6">
      <c r="A34" t="s">
        <v>27</v>
      </c>
    </row>
    <row r="36" spans="1:6">
      <c r="A36" t="s">
        <v>28</v>
      </c>
      <c r="F36" t="s">
        <v>26</v>
      </c>
    </row>
    <row r="37" spans="1:6">
      <c r="A37" t="s">
        <v>29</v>
      </c>
    </row>
    <row r="40" spans="1:6">
      <c r="A40" t="s">
        <v>28</v>
      </c>
    </row>
    <row r="41" spans="1:6">
      <c r="A41" t="s">
        <v>48</v>
      </c>
    </row>
  </sheetData>
  <mergeCells count="3">
    <mergeCell ref="A3:G3"/>
    <mergeCell ref="A4:G4"/>
    <mergeCell ref="A5:G5"/>
  </mergeCells>
  <dataValidations xWindow="410" yWindow="355"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8 C8:D28"/>
  </dataValidations>
  <pageMargins left="0.7" right="0.7" top="0.75" bottom="0.75" header="0.3" footer="0.3"/>
  <pageSetup scale="5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62"/>
  <sheetViews>
    <sheetView view="pageBreakPreview" topLeftCell="A24" zoomScale="60" zoomScaleNormal="100" workbookViewId="0">
      <selection activeCell="F62" sqref="F62"/>
    </sheetView>
  </sheetViews>
  <sheetFormatPr baseColWidth="10" defaultColWidth="11.42578125" defaultRowHeight="15"/>
  <cols>
    <col min="1" max="1" width="43.42578125" bestFit="1" customWidth="1"/>
    <col min="2" max="2" width="21.140625" customWidth="1"/>
    <col min="3" max="3" width="29.28515625" bestFit="1" customWidth="1"/>
    <col min="5" max="6" width="12.42578125" bestFit="1" customWidth="1"/>
    <col min="10" max="10" width="19.140625" customWidth="1"/>
  </cols>
  <sheetData>
    <row r="2" spans="1:11" ht="18.75">
      <c r="A2" s="72" t="s">
        <v>47</v>
      </c>
      <c r="B2" s="72"/>
      <c r="C2" s="72"/>
      <c r="D2" s="72"/>
      <c r="E2" s="72"/>
      <c r="F2" s="72"/>
      <c r="G2" s="72"/>
      <c r="H2" s="72"/>
      <c r="I2" s="51"/>
      <c r="J2" s="51"/>
      <c r="K2" s="51"/>
    </row>
    <row r="3" spans="1:11">
      <c r="A3" s="73" t="s">
        <v>46</v>
      </c>
      <c r="B3" s="73"/>
      <c r="C3" s="73"/>
      <c r="D3" s="74" t="s">
        <v>33</v>
      </c>
      <c r="E3" s="74"/>
      <c r="F3" s="74"/>
      <c r="G3" s="74"/>
      <c r="H3" s="74"/>
      <c r="I3" s="74"/>
      <c r="J3" s="74"/>
    </row>
    <row r="4" spans="1:11">
      <c r="A4" s="52" t="s">
        <v>34</v>
      </c>
      <c r="B4" s="52" t="s">
        <v>35</v>
      </c>
      <c r="C4" s="52" t="s">
        <v>36</v>
      </c>
      <c r="D4" s="52" t="s">
        <v>37</v>
      </c>
      <c r="E4" s="52" t="s">
        <v>38</v>
      </c>
      <c r="F4" s="52" t="s">
        <v>39</v>
      </c>
      <c r="G4" s="52" t="s">
        <v>40</v>
      </c>
      <c r="H4" s="52" t="s">
        <v>41</v>
      </c>
      <c r="I4" s="52" t="s">
        <v>42</v>
      </c>
      <c r="J4" s="52" t="s">
        <v>43</v>
      </c>
    </row>
    <row r="5" spans="1:11" ht="15.75">
      <c r="A5" s="53" t="s">
        <v>49</v>
      </c>
      <c r="B5" s="54">
        <v>102319197</v>
      </c>
      <c r="C5" s="10" t="s">
        <v>77</v>
      </c>
      <c r="D5" s="30">
        <v>45968</v>
      </c>
      <c r="E5" s="55">
        <v>9415.2000000000007</v>
      </c>
      <c r="F5" s="55">
        <f>E5</f>
        <v>9415.2000000000007</v>
      </c>
      <c r="G5" s="55"/>
      <c r="H5" s="55"/>
      <c r="I5" s="55"/>
      <c r="J5" s="55"/>
    </row>
    <row r="6" spans="1:11" ht="15.75">
      <c r="A6" s="53" t="s">
        <v>49</v>
      </c>
      <c r="B6" s="54">
        <v>102319197</v>
      </c>
      <c r="C6" s="10" t="s">
        <v>78</v>
      </c>
      <c r="D6" s="30">
        <v>45975</v>
      </c>
      <c r="E6" s="55">
        <v>177024.12</v>
      </c>
      <c r="F6" s="55">
        <f>E6</f>
        <v>177024.12</v>
      </c>
      <c r="G6" s="55"/>
      <c r="H6" s="55"/>
      <c r="I6" s="55"/>
      <c r="J6" s="55"/>
    </row>
    <row r="7" spans="1:11" ht="15.75">
      <c r="A7" s="53" t="s">
        <v>50</v>
      </c>
      <c r="B7" s="54" t="s">
        <v>66</v>
      </c>
      <c r="C7" s="10" t="s">
        <v>79</v>
      </c>
      <c r="D7" s="30">
        <v>45692</v>
      </c>
      <c r="E7" s="55">
        <v>19304.8</v>
      </c>
      <c r="F7" s="55"/>
      <c r="G7" s="55"/>
      <c r="H7" s="55"/>
      <c r="I7" s="55"/>
      <c r="J7" s="55">
        <f>E7</f>
        <v>19304.8</v>
      </c>
    </row>
    <row r="8" spans="1:11" ht="15.75">
      <c r="A8" s="53" t="s">
        <v>51</v>
      </c>
      <c r="B8" s="54" t="s">
        <v>62</v>
      </c>
      <c r="C8" s="10" t="s">
        <v>80</v>
      </c>
      <c r="D8" s="30">
        <v>45987</v>
      </c>
      <c r="E8" s="55">
        <v>3340</v>
      </c>
      <c r="F8" s="55">
        <f>E8</f>
        <v>3340</v>
      </c>
      <c r="G8" s="55"/>
      <c r="H8" s="55"/>
      <c r="I8" s="55"/>
      <c r="J8" s="55"/>
    </row>
    <row r="9" spans="1:11" ht="15.75">
      <c r="A9" s="53" t="s">
        <v>82</v>
      </c>
      <c r="B9" s="54">
        <v>101140496</v>
      </c>
      <c r="C9" s="10" t="s">
        <v>81</v>
      </c>
      <c r="D9" s="30">
        <v>45978</v>
      </c>
      <c r="E9" s="55">
        <v>37938.5</v>
      </c>
      <c r="F9" s="55">
        <f t="shared" ref="F9:F11" si="0">E9</f>
        <v>37938.5</v>
      </c>
      <c r="G9" s="55"/>
      <c r="H9" s="55"/>
      <c r="I9" s="55"/>
      <c r="J9" s="55"/>
    </row>
    <row r="10" spans="1:11" ht="15.75">
      <c r="A10" s="53" t="s">
        <v>82</v>
      </c>
      <c r="B10" s="54">
        <v>101140496</v>
      </c>
      <c r="C10" s="10" t="s">
        <v>83</v>
      </c>
      <c r="D10" s="30">
        <v>45987</v>
      </c>
      <c r="E10" s="55">
        <v>1534</v>
      </c>
      <c r="F10" s="55">
        <f t="shared" si="0"/>
        <v>1534</v>
      </c>
      <c r="G10" s="55"/>
      <c r="H10" s="55"/>
      <c r="I10" s="55"/>
      <c r="J10" s="55"/>
    </row>
    <row r="11" spans="1:11" ht="15.75">
      <c r="A11" s="53" t="s">
        <v>86</v>
      </c>
      <c r="B11" s="54" t="s">
        <v>59</v>
      </c>
      <c r="C11" s="10" t="s">
        <v>85</v>
      </c>
      <c r="D11" s="30">
        <v>45967</v>
      </c>
      <c r="E11" s="55">
        <v>5112</v>
      </c>
      <c r="F11" s="55">
        <f t="shared" si="0"/>
        <v>5112</v>
      </c>
      <c r="G11" s="55"/>
      <c r="H11" s="55"/>
      <c r="I11" s="55"/>
      <c r="J11" s="55"/>
    </row>
    <row r="12" spans="1:11" ht="15.75">
      <c r="A12" s="53" t="s">
        <v>54</v>
      </c>
      <c r="B12" s="54">
        <v>130221642</v>
      </c>
      <c r="C12" s="10" t="s">
        <v>87</v>
      </c>
      <c r="D12" s="30">
        <v>45937</v>
      </c>
      <c r="E12" s="55">
        <v>20513.29</v>
      </c>
      <c r="F12" s="55"/>
      <c r="G12" s="55">
        <f>E12</f>
        <v>20513.29</v>
      </c>
      <c r="H12" s="55"/>
      <c r="I12" s="55"/>
      <c r="J12" s="55"/>
    </row>
    <row r="13" spans="1:11" ht="15.75">
      <c r="A13" s="53" t="s">
        <v>54</v>
      </c>
      <c r="B13" s="54">
        <v>130221642</v>
      </c>
      <c r="C13" s="10" t="s">
        <v>89</v>
      </c>
      <c r="D13" s="30">
        <v>45944</v>
      </c>
      <c r="E13" s="55">
        <v>3869.99</v>
      </c>
      <c r="F13" s="55"/>
      <c r="G13" s="55">
        <f>E13</f>
        <v>3869.99</v>
      </c>
      <c r="H13" s="55"/>
      <c r="I13" s="55"/>
      <c r="J13" s="55"/>
    </row>
    <row r="14" spans="1:11" ht="15.75">
      <c r="A14" s="53" t="s">
        <v>54</v>
      </c>
      <c r="B14" s="54">
        <v>130221642</v>
      </c>
      <c r="C14" s="10" t="s">
        <v>91</v>
      </c>
      <c r="D14" s="30">
        <v>45965</v>
      </c>
      <c r="E14" s="55">
        <v>424.99</v>
      </c>
      <c r="F14" s="55">
        <f>E14</f>
        <v>424.99</v>
      </c>
      <c r="G14" s="55"/>
      <c r="H14" s="55"/>
      <c r="I14" s="55"/>
      <c r="J14" s="55"/>
    </row>
    <row r="15" spans="1:11" ht="15.75">
      <c r="A15" s="53" t="s">
        <v>54</v>
      </c>
      <c r="B15" s="54">
        <v>130221642</v>
      </c>
      <c r="C15" s="10" t="s">
        <v>93</v>
      </c>
      <c r="D15" s="30">
        <v>45974</v>
      </c>
      <c r="E15" s="55">
        <v>21471.17</v>
      </c>
      <c r="F15" s="55">
        <f t="shared" ref="F15:F25" si="1">E15</f>
        <v>21471.17</v>
      </c>
      <c r="G15" s="55"/>
      <c r="H15" s="55"/>
      <c r="I15" s="55"/>
      <c r="J15" s="55"/>
    </row>
    <row r="16" spans="1:11" ht="15.75">
      <c r="A16" s="53" t="s">
        <v>54</v>
      </c>
      <c r="B16" s="54">
        <v>130221642</v>
      </c>
      <c r="C16" s="10" t="s">
        <v>95</v>
      </c>
      <c r="D16" s="30">
        <v>45979</v>
      </c>
      <c r="E16" s="55">
        <v>16069.03</v>
      </c>
      <c r="F16" s="55">
        <f t="shared" si="1"/>
        <v>16069.03</v>
      </c>
      <c r="G16" s="55"/>
      <c r="H16" s="55"/>
      <c r="I16" s="55"/>
      <c r="J16" s="55"/>
    </row>
    <row r="17" spans="1:10" ht="15.75">
      <c r="A17" s="53" t="s">
        <v>54</v>
      </c>
      <c r="B17" s="54">
        <v>130221642</v>
      </c>
      <c r="C17" s="10" t="s">
        <v>97</v>
      </c>
      <c r="D17" s="30">
        <v>45979</v>
      </c>
      <c r="E17" s="55">
        <v>5343.44</v>
      </c>
      <c r="F17" s="55">
        <f t="shared" si="1"/>
        <v>5343.44</v>
      </c>
      <c r="G17" s="55"/>
      <c r="H17" s="55"/>
      <c r="I17" s="55"/>
      <c r="J17" s="55"/>
    </row>
    <row r="18" spans="1:10" ht="15.75">
      <c r="A18" s="53" t="s">
        <v>54</v>
      </c>
      <c r="B18" s="54">
        <v>130221642</v>
      </c>
      <c r="C18" s="10" t="s">
        <v>99</v>
      </c>
      <c r="D18" s="30">
        <v>45986</v>
      </c>
      <c r="E18" s="55">
        <v>2619.88</v>
      </c>
      <c r="F18" s="55">
        <f t="shared" si="1"/>
        <v>2619.88</v>
      </c>
      <c r="G18" s="55"/>
      <c r="H18" s="55"/>
      <c r="I18" s="55"/>
      <c r="J18" s="55"/>
    </row>
    <row r="19" spans="1:10" ht="15.75">
      <c r="A19" s="53" t="s">
        <v>54</v>
      </c>
      <c r="B19" s="54">
        <v>130221642</v>
      </c>
      <c r="C19" s="10" t="s">
        <v>101</v>
      </c>
      <c r="D19" s="30">
        <v>45986</v>
      </c>
      <c r="E19" s="55">
        <v>7407.25</v>
      </c>
      <c r="F19" s="55">
        <f t="shared" si="1"/>
        <v>7407.25</v>
      </c>
      <c r="G19" s="55"/>
      <c r="H19" s="55"/>
      <c r="I19" s="55"/>
      <c r="J19" s="55"/>
    </row>
    <row r="20" spans="1:10" ht="15.75">
      <c r="A20" s="53" t="s">
        <v>54</v>
      </c>
      <c r="B20" s="54">
        <v>130221642</v>
      </c>
      <c r="C20" s="10" t="s">
        <v>103</v>
      </c>
      <c r="D20" s="30">
        <v>45986</v>
      </c>
      <c r="E20" s="55">
        <v>6410.34</v>
      </c>
      <c r="F20" s="55">
        <f t="shared" si="1"/>
        <v>6410.34</v>
      </c>
      <c r="G20" s="55"/>
      <c r="H20" s="55"/>
      <c r="I20" s="55"/>
      <c r="J20" s="55"/>
    </row>
    <row r="21" spans="1:10" ht="15.75">
      <c r="A21" s="53" t="s">
        <v>55</v>
      </c>
      <c r="B21" s="54">
        <v>131510452</v>
      </c>
      <c r="C21" s="10" t="s">
        <v>104</v>
      </c>
      <c r="D21" s="30">
        <v>45975</v>
      </c>
      <c r="E21" s="55">
        <v>8000</v>
      </c>
      <c r="F21" s="55">
        <f t="shared" si="1"/>
        <v>8000</v>
      </c>
      <c r="G21" s="55"/>
      <c r="H21" s="55"/>
      <c r="I21" s="55"/>
      <c r="J21" s="55"/>
    </row>
    <row r="22" spans="1:10" ht="15.75">
      <c r="A22" s="53" t="s">
        <v>57</v>
      </c>
      <c r="B22" s="54">
        <v>102333981</v>
      </c>
      <c r="C22" s="10" t="s">
        <v>105</v>
      </c>
      <c r="D22" s="30">
        <v>45978</v>
      </c>
      <c r="E22" s="55">
        <v>17038.12</v>
      </c>
      <c r="F22" s="55">
        <f t="shared" si="1"/>
        <v>17038.12</v>
      </c>
      <c r="G22" s="55"/>
      <c r="H22" s="55"/>
      <c r="I22" s="55"/>
      <c r="J22" s="55"/>
    </row>
    <row r="23" spans="1:10" ht="15.75">
      <c r="A23" s="53" t="s">
        <v>107</v>
      </c>
      <c r="B23" s="54">
        <v>130064369</v>
      </c>
      <c r="C23" s="10" t="s">
        <v>106</v>
      </c>
      <c r="D23" s="30">
        <v>45898</v>
      </c>
      <c r="E23" s="55">
        <v>3430</v>
      </c>
      <c r="F23" s="55">
        <f t="shared" si="1"/>
        <v>3430</v>
      </c>
      <c r="G23" s="55"/>
      <c r="H23" s="55"/>
      <c r="I23" s="55"/>
      <c r="J23" s="55"/>
    </row>
    <row r="24" spans="1:10" ht="15.75">
      <c r="A24" s="53" t="s">
        <v>107</v>
      </c>
      <c r="B24" s="54">
        <v>130064369</v>
      </c>
      <c r="C24" s="10" t="s">
        <v>109</v>
      </c>
      <c r="D24" s="30">
        <v>45980</v>
      </c>
      <c r="E24" s="55">
        <v>3430</v>
      </c>
      <c r="F24" s="55">
        <f t="shared" si="1"/>
        <v>3430</v>
      </c>
      <c r="G24" s="55"/>
      <c r="H24" s="55"/>
      <c r="I24" s="55"/>
      <c r="J24" s="55"/>
    </row>
    <row r="25" spans="1:10" ht="15.75">
      <c r="A25" s="53" t="s">
        <v>107</v>
      </c>
      <c r="B25" s="54">
        <v>130064369</v>
      </c>
      <c r="C25" s="10" t="s">
        <v>110</v>
      </c>
      <c r="D25" s="30">
        <v>45986</v>
      </c>
      <c r="E25" s="55">
        <v>3430</v>
      </c>
      <c r="F25" s="55">
        <f t="shared" si="1"/>
        <v>3430</v>
      </c>
      <c r="G25" s="55"/>
      <c r="H25" s="55"/>
      <c r="I25" s="55"/>
      <c r="J25" s="55"/>
    </row>
    <row r="26" spans="1:10" ht="15.75">
      <c r="A26" s="10"/>
      <c r="B26" s="10"/>
      <c r="C26" s="56"/>
      <c r="D26" s="56" t="s">
        <v>30</v>
      </c>
      <c r="E26" s="57">
        <f t="shared" ref="E26:J26" si="2">SUM(E5:E25)</f>
        <v>373126.12</v>
      </c>
      <c r="F26" s="57">
        <f t="shared" si="2"/>
        <v>329438.04000000004</v>
      </c>
      <c r="G26" s="57">
        <f t="shared" si="2"/>
        <v>24383.279999999999</v>
      </c>
      <c r="H26" s="57">
        <f t="shared" si="2"/>
        <v>0</v>
      </c>
      <c r="I26" s="57">
        <f t="shared" si="2"/>
        <v>0</v>
      </c>
      <c r="J26" s="57">
        <f t="shared" si="2"/>
        <v>19304.8</v>
      </c>
    </row>
    <row r="30" spans="1:10">
      <c r="A30" t="s">
        <v>27</v>
      </c>
    </row>
    <row r="32" spans="1:10">
      <c r="A32" t="s">
        <v>28</v>
      </c>
      <c r="F32" t="s">
        <v>26</v>
      </c>
    </row>
    <row r="33" spans="1:5">
      <c r="A33" t="s">
        <v>29</v>
      </c>
    </row>
    <row r="36" spans="1:5">
      <c r="A36" t="s">
        <v>28</v>
      </c>
    </row>
    <row r="37" spans="1:5">
      <c r="A37" t="s">
        <v>48</v>
      </c>
    </row>
    <row r="42" spans="1:5">
      <c r="D42" s="79"/>
      <c r="E42" s="80"/>
    </row>
    <row r="43" spans="1:5">
      <c r="D43" s="79"/>
      <c r="E43" s="80"/>
    </row>
    <row r="44" spans="1:5">
      <c r="D44" s="79"/>
      <c r="E44" s="80"/>
    </row>
    <row r="45" spans="1:5">
      <c r="D45" s="79"/>
      <c r="E45" s="80"/>
    </row>
    <row r="46" spans="1:5">
      <c r="D46" s="79"/>
      <c r="E46" s="80"/>
    </row>
    <row r="47" spans="1:5">
      <c r="D47" s="79"/>
      <c r="E47" s="80"/>
    </row>
    <row r="48" spans="1:5">
      <c r="D48" s="79"/>
      <c r="E48" s="80"/>
    </row>
    <row r="49" spans="4:5">
      <c r="D49" s="79"/>
      <c r="E49" s="80"/>
    </row>
    <row r="50" spans="4:5">
      <c r="D50" s="79"/>
      <c r="E50" s="80"/>
    </row>
    <row r="51" spans="4:5">
      <c r="D51" s="79"/>
      <c r="E51" s="80"/>
    </row>
    <row r="52" spans="4:5">
      <c r="D52" s="79"/>
      <c r="E52" s="80"/>
    </row>
    <row r="53" spans="4:5">
      <c r="D53" s="79"/>
      <c r="E53" s="80"/>
    </row>
    <row r="54" spans="4:5">
      <c r="D54" s="79"/>
      <c r="E54" s="80"/>
    </row>
    <row r="55" spans="4:5">
      <c r="D55" s="79"/>
      <c r="E55" s="80"/>
    </row>
    <row r="56" spans="4:5">
      <c r="D56" s="79"/>
      <c r="E56" s="80"/>
    </row>
    <row r="57" spans="4:5">
      <c r="D57" s="79"/>
      <c r="E57" s="80"/>
    </row>
    <row r="58" spans="4:5">
      <c r="D58" s="79"/>
      <c r="E58" s="80"/>
    </row>
    <row r="59" spans="4:5">
      <c r="D59" s="79"/>
      <c r="E59" s="80"/>
    </row>
    <row r="60" spans="4:5">
      <c r="D60" s="79"/>
      <c r="E60" s="80"/>
    </row>
    <row r="61" spans="4:5">
      <c r="D61" s="79"/>
      <c r="E61" s="80"/>
    </row>
    <row r="62" spans="4:5">
      <c r="D62" s="79"/>
      <c r="E62" s="80"/>
    </row>
  </sheetData>
  <mergeCells count="3">
    <mergeCell ref="A2:H2"/>
    <mergeCell ref="A3:C3"/>
    <mergeCell ref="D3:J3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C5:C25 D5"/>
  </dataValidations>
  <pageMargins left="0.7" right="0.7" top="0.75" bottom="0.75" header="0.3" footer="0.3"/>
  <pageSetup scale="4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DEUDA X SUPLIDOR</vt:lpstr>
      <vt:lpstr>DEUDA X PERIODO</vt:lpstr>
      <vt:lpstr>DEUDA X FACTURA</vt:lpstr>
      <vt:lpstr>DEUDA POR ANTIGUEDAD</vt:lpstr>
      <vt:lpstr>'DEUDA X FACTURA'!Área_de_impresión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</cp:lastModifiedBy>
  <cp:lastPrinted>2025-12-01T14:26:34Z</cp:lastPrinted>
  <dcterms:created xsi:type="dcterms:W3CDTF">2022-04-28T15:08:26Z</dcterms:created>
  <dcterms:modified xsi:type="dcterms:W3CDTF">2025-12-01T14:26:37Z</dcterms:modified>
</cp:coreProperties>
</file>