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CONTABILIDAD\ALEXA\CONTABILIDAD\DEPARTAMENTO CONTABILIDAD\EJECUCION PRESUPUESTARIA\"/>
    </mc:Choice>
  </mc:AlternateContent>
  <xr:revisionPtr revIDLastSave="0" documentId="13_ncr:1_{47EA4155-6255-422D-983E-60EDC16D86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esupuesto Aprobado-Ejec" sheetId="2" r:id="rId1"/>
    <sheet name="INGRESOS DE VS " sheetId="4" r:id="rId2"/>
  </sheets>
  <definedNames>
    <definedName name="_xlnm.Print_Area" localSheetId="0">'Presupuesto Aprobado-Ejec'!$A$1:$P$96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7" i="2" l="1"/>
  <c r="O56" i="2" l="1"/>
  <c r="O30" i="2"/>
  <c r="O20" i="2"/>
  <c r="O14" i="2"/>
  <c r="O87" i="2" l="1"/>
  <c r="O13" i="2"/>
  <c r="N56" i="2"/>
  <c r="N30" i="2"/>
  <c r="N20" i="2"/>
  <c r="N14" i="2"/>
  <c r="N87" i="2" l="1"/>
  <c r="N13" i="2"/>
  <c r="M56" i="2" l="1"/>
  <c r="M30" i="2"/>
  <c r="M20" i="2"/>
  <c r="M14" i="2"/>
  <c r="M13" i="2" l="1"/>
  <c r="L30" i="2"/>
  <c r="L56" i="2"/>
  <c r="L20" i="2"/>
  <c r="L14" i="2"/>
  <c r="L13" i="2" l="1"/>
  <c r="K56" i="2"/>
  <c r="K30" i="2"/>
  <c r="K20" i="2"/>
  <c r="K14" i="2"/>
  <c r="K13" i="2" l="1"/>
  <c r="L10" i="2"/>
  <c r="M10" i="2"/>
  <c r="N10" i="2"/>
  <c r="O10" i="2"/>
  <c r="K10" i="2"/>
  <c r="J10" i="2"/>
  <c r="J56" i="2" l="1"/>
  <c r="J30" i="2" l="1"/>
  <c r="J20" i="2"/>
  <c r="J14" i="2"/>
  <c r="I14" i="2"/>
  <c r="I30" i="2" l="1"/>
  <c r="F30" i="2"/>
  <c r="F20" i="2"/>
  <c r="J13" i="2"/>
  <c r="E30" i="2"/>
  <c r="P18" i="2" l="1"/>
  <c r="I10" i="2"/>
  <c r="I56" i="2"/>
  <c r="I20" i="2"/>
  <c r="I13" i="2" l="1"/>
  <c r="H56" i="2"/>
  <c r="H30" i="2"/>
  <c r="H20" i="2"/>
  <c r="H14" i="2"/>
  <c r="H10" i="2"/>
  <c r="H13" i="2" l="1"/>
  <c r="G10" i="2"/>
  <c r="G56" i="2"/>
  <c r="G30" i="2"/>
  <c r="G20" i="2"/>
  <c r="G14" i="2"/>
  <c r="P9" i="2"/>
  <c r="P8" i="2"/>
  <c r="F56" i="2"/>
  <c r="F14" i="2"/>
  <c r="D10" i="2"/>
  <c r="E10" i="2"/>
  <c r="F10" i="2"/>
  <c r="F13" i="2" l="1"/>
  <c r="P10" i="2"/>
  <c r="G13" i="2"/>
  <c r="F87" i="2"/>
  <c r="E56" i="2"/>
  <c r="E20" i="2"/>
  <c r="E14" i="2"/>
  <c r="E13" i="2" l="1"/>
  <c r="B56" i="2"/>
  <c r="B30" i="2"/>
  <c r="B20" i="2"/>
  <c r="B14" i="2"/>
  <c r="D30" i="2" l="1"/>
  <c r="D20" i="2"/>
  <c r="D14" i="2"/>
  <c r="D56" i="2"/>
  <c r="C56" i="2"/>
  <c r="D13" i="2" l="1"/>
  <c r="P13" i="2" s="1"/>
  <c r="D87" i="2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H87" i="2" l="1"/>
  <c r="C87" i="2" l="1"/>
  <c r="D66" i="2"/>
  <c r="B66" i="2"/>
  <c r="B87" i="2" s="1"/>
  <c r="I87" i="2"/>
  <c r="J87" i="2"/>
  <c r="K87" i="2"/>
  <c r="L87" i="2"/>
  <c r="M87" i="2"/>
  <c r="P15" i="2"/>
  <c r="P16" i="2"/>
  <c r="P17" i="2"/>
  <c r="P19" i="2"/>
  <c r="P21" i="2"/>
  <c r="P22" i="2"/>
  <c r="P23" i="2"/>
  <c r="P24" i="2"/>
  <c r="P25" i="2"/>
  <c r="P26" i="2"/>
  <c r="P27" i="2"/>
  <c r="P28" i="2"/>
  <c r="P29" i="2"/>
  <c r="P31" i="2"/>
  <c r="P32" i="2"/>
  <c r="P33" i="2"/>
  <c r="P34" i="2"/>
  <c r="P35" i="2"/>
  <c r="P36" i="2"/>
  <c r="P37" i="2"/>
  <c r="P38" i="2"/>
  <c r="P39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8" i="2"/>
  <c r="P59" i="2"/>
  <c r="P60" i="2"/>
  <c r="P61" i="2"/>
  <c r="P62" i="2"/>
  <c r="P63" i="2"/>
  <c r="P64" i="2"/>
  <c r="P65" i="2"/>
  <c r="P67" i="2"/>
  <c r="P68" i="2"/>
  <c r="P69" i="2"/>
  <c r="P70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40" i="2" l="1"/>
  <c r="G87" i="2"/>
  <c r="P30" i="2"/>
  <c r="P20" i="2"/>
  <c r="E87" i="2"/>
  <c r="P14" i="2"/>
  <c r="D71" i="2"/>
  <c r="P71" i="2" s="1"/>
  <c r="P66" i="2"/>
  <c r="P56" i="2"/>
  <c r="P87" i="2" l="1"/>
</calcChain>
</file>

<file path=xl/sharedStrings.xml><?xml version="1.0" encoding="utf-8"?>
<sst xmlns="http://schemas.openxmlformats.org/spreadsheetml/2006/main" count="175" uniqueCount="153">
  <si>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</si>
  <si>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</si>
  <si>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</si>
  <si>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</si>
  <si>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</si>
  <si>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</si>
  <si>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</si>
  <si>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</si>
  <si>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</si>
  <si>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</si>
  <si>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</si>
  <si>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</si>
  <si>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</si>
  <si>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</si>
  <si>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</si>
  <si>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</si>
  <si>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</si>
  <si>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</si>
  <si>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</si>
  <si>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</si>
  <si>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</si>
  <si>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</si>
  <si>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</si>
  <si>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</si>
  <si>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</si>
  <si>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</si>
  <si>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</si>
  <si>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</si>
  <si>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</si>
  <si>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</si>
  <si>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</si>
  <si>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</si>
  <si>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</si>
  <si>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</si>
  <si>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</si>
  <si>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</si>
  <si>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</si>
  <si>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</si>
  <si>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</si>
  <si>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</si>
  <si>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</si>
  <si>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</si>
  <si>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</si>
  <si>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</si>
  <si>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</si>
  <si>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</si>
  <si>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</si>
  <si>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</si>
  <si>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</si>
  <si>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</si>
  <si>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</si>
  <si>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</si>
  <si>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</si>
  <si>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</si>
  <si>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</si>
  <si>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</si>
  <si>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</si>
  <si>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</si>
  <si>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</si>
  <si>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</si>
  <si>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</si>
  <si>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</si>
  <si>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</si>
  <si>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</si>
  <si>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</si>
  <si>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</si>
  <si>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</si>
  <si>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</si>
  <si>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</si>
  <si>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</si>
  <si>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</si>
  <si>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</si>
  <si>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</si>
  <si>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Total </t>
  </si>
  <si>
    <t xml:space="preserve">Gasto devengado </t>
  </si>
  <si>
    <t>Presupuesto Modificado</t>
  </si>
  <si>
    <t>Presupuesto Aprobado</t>
  </si>
  <si>
    <t>2.5.5 - TRANSFERENCIAS DE CAPITAL A INSTITUCIONES PÚBLICAS FINANCIERAS</t>
  </si>
  <si>
    <t>2.6.2 - MOBILIARIO Y EQUIPO EDUCACIONAL Y RECREATIVO</t>
  </si>
  <si>
    <t>2.6.7 - ACTIVOS BIÓLOGICOS CULTIVABLES</t>
  </si>
  <si>
    <t xml:space="preserve">                                                                              Ejecución de Gasto y Aplicaciones financieras </t>
  </si>
  <si>
    <r>
      <rPr>
        <b/>
        <sz val="9"/>
        <color theme="1"/>
        <rFont val="Calibri"/>
        <family val="2"/>
        <scheme val="minor"/>
      </rPr>
      <t>Presupuesto aprobado:</t>
    </r>
    <r>
      <rPr>
        <sz val="9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</si>
  <si>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9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</si>
  <si>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9"/>
        <color theme="1"/>
        <rFont val="Calibri"/>
        <family val="2"/>
        <scheme val="minor"/>
      </rPr>
      <t>Total devengado:</t>
    </r>
    <r>
      <rPr>
        <sz val="9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</si>
  <si>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   TOTAL  </t>
  </si>
  <si>
    <t>Establecimiento</t>
  </si>
  <si>
    <t xml:space="preserve">INGRESOS VS </t>
  </si>
  <si>
    <t xml:space="preserve">SANTIAGO </t>
  </si>
  <si>
    <t>SERV. REGIONAL DE SALUD NORCENTRAL II</t>
  </si>
  <si>
    <t>Hospital Regional Universitario José María Cabral y Báez</t>
  </si>
  <si>
    <t xml:space="preserve">Hospital Infantil Regional Dr. Arturo Grullón </t>
  </si>
  <si>
    <t>Unidad de Niños Quemados Dra. Thelma Rosario</t>
  </si>
  <si>
    <t>Hospital Municipal Licey al Medio</t>
  </si>
  <si>
    <t>Centro de Atención Integral Bella Vista</t>
  </si>
  <si>
    <t>Hospital Municipal de Tamboril</t>
  </si>
  <si>
    <t>Hospital Napier Díaz (Villa González)</t>
  </si>
  <si>
    <t>Hospital Municipal de Sabana Iglesia</t>
  </si>
  <si>
    <t>Hospital Municipal de Jánico</t>
  </si>
  <si>
    <t>Hospital Muncipal de San José de las Matas</t>
  </si>
  <si>
    <t>Hospital Dr. Rafael Castro</t>
  </si>
  <si>
    <t>Hospital Periférico Ensanche Libertad</t>
  </si>
  <si>
    <t>Hospital Periférico Monte Adentro</t>
  </si>
  <si>
    <t>Hospital Municipal de Navarrete</t>
  </si>
  <si>
    <t>Centro Especializado Juan XXIII</t>
  </si>
  <si>
    <t>Hospital Municipal de Hato del Yaque</t>
  </si>
  <si>
    <t>Hospital Municipal Antonio Fernández (Baitoa)</t>
  </si>
  <si>
    <t>Hospital Presidente Estrella Ureña</t>
  </si>
  <si>
    <t xml:space="preserve">PUERTO PLATA </t>
  </si>
  <si>
    <t>Hospital Ricardo Limardo</t>
  </si>
  <si>
    <t>Hospital Dolores de la Cruz Montellano (no tienen vs)</t>
  </si>
  <si>
    <t>Hospital Pablo Morrobel Jimenez Luperón</t>
  </si>
  <si>
    <t>Hospital Municipal de Imbert</t>
  </si>
  <si>
    <t xml:space="preserve">Hospital Municipal de Altamira </t>
  </si>
  <si>
    <t>Hospital Dr. Rafael Cantisano Arias (Los Hidalgos)</t>
  </si>
  <si>
    <t>Centro Sanitario Dr. Francisco González Hardy (no tienen vs )</t>
  </si>
  <si>
    <t>Hospital Municipal de Villa Isabela</t>
  </si>
  <si>
    <t>Hospital Municipal de Guananico</t>
  </si>
  <si>
    <t>ESPAILLAT</t>
  </si>
  <si>
    <t>Hospital Provincial Toribio Bencosme</t>
  </si>
  <si>
    <t>Hospital Municipal Manuel de Luna Gaspar Hernández</t>
  </si>
  <si>
    <t>Hospital Dr. Rafael Gutiérrez Sánchez Cayetano Germosén</t>
  </si>
  <si>
    <t>Hospital Municipal José Contreras Villa Trina</t>
  </si>
  <si>
    <t>Hospital Municipal Jamao al Norte</t>
  </si>
  <si>
    <t>TOTAL INGRESOS RECIBIDOS VS</t>
  </si>
  <si>
    <t>REALIZADO POR:</t>
  </si>
  <si>
    <t>LIC. MIRIAM MELENDEZ</t>
  </si>
  <si>
    <t>ENC. CONTABILIDAD</t>
  </si>
  <si>
    <t>REVISADO POR:</t>
  </si>
  <si>
    <t>LIC. FABIO MARTINEZ</t>
  </si>
  <si>
    <t>ADMINISTRADOR</t>
  </si>
  <si>
    <t>APROBADO POR:</t>
  </si>
  <si>
    <t>DR. CARLOS REYES</t>
  </si>
  <si>
    <t>DIRECTOR GENERAL</t>
  </si>
  <si>
    <t xml:space="preserve">                                                                              INGRESOS VS En ENERO RD$  15,703,887.65        EN EL MES DE FEBRERO 2023 RD$15,683,931.47</t>
  </si>
  <si>
    <t xml:space="preserve">         SERVICIO REGIONAL DE SALUD NORCENTRAL   </t>
  </si>
  <si>
    <t xml:space="preserve">                                                             HOSPITAL MUNICIPAL DE JANICO</t>
  </si>
  <si>
    <t>INGRESOS VS EN RD$</t>
  </si>
  <si>
    <t xml:space="preserve"> INGRESOS FR EN RD$</t>
  </si>
  <si>
    <t>Enero 2026</t>
  </si>
  <si>
    <t>Febrero 2026</t>
  </si>
  <si>
    <t>Marzo 2026</t>
  </si>
  <si>
    <t>Abril 2026</t>
  </si>
  <si>
    <t>Mayo 2026</t>
  </si>
  <si>
    <t>Junio 2026</t>
  </si>
  <si>
    <t>Julio 2026</t>
  </si>
  <si>
    <t>Agosto 2026</t>
  </si>
  <si>
    <t>Septiembre 2026</t>
  </si>
  <si>
    <t>Octubre 2026</t>
  </si>
  <si>
    <t>Noviembre  2026</t>
  </si>
  <si>
    <t>Diciembre 2026</t>
  </si>
  <si>
    <t>Diciembre  2026</t>
  </si>
  <si>
    <t>Noviembre 2026</t>
  </si>
  <si>
    <t>TOTAL 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</si>
</sst>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#,##0.00;[Red]#,##0.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1"/>
      <color theme="8" tint="0.7999816888943144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0" fillId="0" borderId="0"/>
    <xf numFmtId="43" fontId="3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0" fillId="0" borderId="2" xfId="0" applyBorder="1"/>
    <xf numFmtId="165" fontId="0" fillId="0" borderId="0" xfId="0" applyNumberFormat="1" applyAlignment="1">
      <alignment vertical="center" wrapText="1"/>
    </xf>
    <xf numFmtId="43" fontId="0" fillId="0" borderId="0" xfId="0" applyNumberFormat="1"/>
    <xf numFmtId="0" fontId="12" fillId="0" borderId="3" xfId="0" applyFont="1" applyBorder="1" applyAlignment="1">
      <alignment vertical="center" wrapText="1"/>
    </xf>
    <xf numFmtId="0" fontId="13" fillId="0" borderId="3" xfId="0" applyFont="1" applyBorder="1" applyAlignment="1">
      <alignment wrapText="1"/>
    </xf>
    <xf numFmtId="0" fontId="12" fillId="0" borderId="3" xfId="0" applyFont="1" applyBorder="1" applyAlignment="1">
      <alignment wrapText="1"/>
    </xf>
    <xf numFmtId="4" fontId="14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right"/>
    </xf>
    <xf numFmtId="0" fontId="7" fillId="0" borderId="4" xfId="0" applyFont="1" applyBorder="1" applyAlignment="1">
      <alignment horizontal="left" vertical="center" wrapText="1"/>
    </xf>
    <xf numFmtId="43" fontId="3" fillId="0" borderId="4" xfId="1" applyFont="1" applyFill="1" applyBorder="1" applyAlignment="1">
      <alignment vertical="center" wrapText="1"/>
    </xf>
    <xf numFmtId="4" fontId="3" fillId="0" borderId="4" xfId="0" applyNumberFormat="1" applyFont="1" applyBorder="1"/>
    <xf numFmtId="0" fontId="8" fillId="0" borderId="4" xfId="0" applyFont="1" applyBorder="1" applyAlignment="1">
      <alignment horizontal="left" vertical="center" wrapText="1" indent="2"/>
    </xf>
    <xf numFmtId="43" fontId="0" fillId="0" borderId="4" xfId="0" applyNumberFormat="1" applyBorder="1" applyAlignment="1">
      <alignment vertical="center" wrapText="1"/>
    </xf>
    <xf numFmtId="4" fontId="0" fillId="0" borderId="4" xfId="0" applyNumberFormat="1" applyBorder="1"/>
    <xf numFmtId="4" fontId="14" fillId="0" borderId="4" xfId="0" applyNumberFormat="1" applyFont="1" applyBorder="1" applyAlignment="1">
      <alignment horizontal="right"/>
    </xf>
    <xf numFmtId="4" fontId="16" fillId="0" borderId="4" xfId="0" applyNumberFormat="1" applyFont="1" applyBorder="1" applyAlignment="1">
      <alignment horizontal="right"/>
    </xf>
    <xf numFmtId="43" fontId="5" fillId="0" borderId="4" xfId="0" applyNumberFormat="1" applyFont="1" applyBorder="1" applyAlignment="1">
      <alignment horizontal="right"/>
    </xf>
    <xf numFmtId="43" fontId="10" fillId="0" borderId="4" xfId="0" applyNumberFormat="1" applyFont="1" applyBorder="1" applyAlignment="1">
      <alignment horizontal="right"/>
    </xf>
    <xf numFmtId="165" fontId="0" fillId="0" borderId="4" xfId="0" applyNumberFormat="1" applyBorder="1" applyAlignment="1">
      <alignment vertical="center" wrapText="1"/>
    </xf>
    <xf numFmtId="43" fontId="3" fillId="0" borderId="4" xfId="1" applyFont="1" applyBorder="1" applyAlignment="1">
      <alignment vertical="center" wrapText="1"/>
    </xf>
    <xf numFmtId="43" fontId="6" fillId="0" borderId="4" xfId="0" applyNumberFormat="1" applyFont="1" applyBorder="1" applyAlignment="1">
      <alignment horizontal="right"/>
    </xf>
    <xf numFmtId="43" fontId="11" fillId="0" borderId="4" xfId="0" applyNumberFormat="1" applyFont="1" applyBorder="1" applyAlignment="1">
      <alignment horizontal="right"/>
    </xf>
    <xf numFmtId="4" fontId="15" fillId="0" borderId="4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vertical="center" wrapText="1"/>
    </xf>
    <xf numFmtId="4" fontId="0" fillId="0" borderId="4" xfId="0" applyNumberFormat="1" applyBorder="1" applyAlignment="1">
      <alignment vertical="center" wrapText="1"/>
    </xf>
    <xf numFmtId="0" fontId="0" fillId="0" borderId="4" xfId="0" applyBorder="1"/>
    <xf numFmtId="43" fontId="3" fillId="0" borderId="4" xfId="0" applyNumberFormat="1" applyFont="1" applyBorder="1" applyAlignment="1">
      <alignment vertical="center" wrapText="1"/>
    </xf>
    <xf numFmtId="43" fontId="0" fillId="3" borderId="4" xfId="0" applyNumberFormat="1" applyFill="1" applyBorder="1" applyAlignment="1">
      <alignment vertical="center" wrapText="1"/>
    </xf>
    <xf numFmtId="43" fontId="0" fillId="0" borderId="4" xfId="0" applyNumberFormat="1" applyBorder="1"/>
    <xf numFmtId="0" fontId="8" fillId="0" borderId="4" xfId="0" applyFont="1" applyBorder="1" applyAlignment="1">
      <alignment horizontal="left" vertical="top" wrapText="1" indent="2"/>
    </xf>
    <xf numFmtId="0" fontId="8" fillId="0" borderId="6" xfId="0" applyFont="1" applyBorder="1" applyAlignment="1">
      <alignment horizontal="left" vertical="center" wrapText="1" indent="2"/>
    </xf>
    <xf numFmtId="165" fontId="0" fillId="0" borderId="6" xfId="0" applyNumberFormat="1" applyBorder="1" applyAlignment="1">
      <alignment vertical="center" wrapText="1"/>
    </xf>
    <xf numFmtId="43" fontId="0" fillId="0" borderId="6" xfId="0" applyNumberFormat="1" applyBorder="1" applyAlignment="1">
      <alignment vertical="center" wrapText="1"/>
    </xf>
    <xf numFmtId="165" fontId="3" fillId="0" borderId="6" xfId="0" applyNumberFormat="1" applyFont="1" applyBorder="1" applyAlignment="1">
      <alignment vertical="center" wrapText="1"/>
    </xf>
    <xf numFmtId="43" fontId="10" fillId="0" borderId="6" xfId="0" applyNumberFormat="1" applyFont="1" applyBorder="1" applyAlignment="1">
      <alignment horizontal="right"/>
    </xf>
    <xf numFmtId="4" fontId="3" fillId="0" borderId="6" xfId="0" applyNumberFormat="1" applyFont="1" applyBorder="1"/>
    <xf numFmtId="0" fontId="22" fillId="5" borderId="8" xfId="0" applyFont="1" applyFill="1" applyBorder="1" applyAlignment="1">
      <alignment horizontal="center" wrapText="1"/>
    </xf>
    <xf numFmtId="43" fontId="23" fillId="5" borderId="9" xfId="1" applyFont="1" applyFill="1" applyBorder="1" applyAlignment="1">
      <alignment horizontal="center" wrapText="1"/>
    </xf>
    <xf numFmtId="43" fontId="23" fillId="5" borderId="10" xfId="1" applyFont="1" applyFill="1" applyBorder="1" applyAlignment="1">
      <alignment horizontal="center" wrapText="1"/>
    </xf>
    <xf numFmtId="0" fontId="0" fillId="5" borderId="10" xfId="0" applyFill="1" applyBorder="1"/>
    <xf numFmtId="0" fontId="0" fillId="5" borderId="11" xfId="0" applyFill="1" applyBorder="1"/>
    <xf numFmtId="0" fontId="24" fillId="6" borderId="12" xfId="0" applyFont="1" applyFill="1" applyBorder="1" applyAlignment="1">
      <alignment horizontal="center" wrapText="1"/>
    </xf>
    <xf numFmtId="0" fontId="25" fillId="0" borderId="12" xfId="0" applyFont="1" applyBorder="1" applyAlignment="1">
      <alignment horizontal="left" wrapText="1"/>
    </xf>
    <xf numFmtId="43" fontId="26" fillId="0" borderId="14" xfId="1" applyFont="1" applyFill="1" applyBorder="1" applyAlignment="1">
      <alignment horizontal="center" wrapText="1"/>
    </xf>
    <xf numFmtId="43" fontId="26" fillId="0" borderId="4" xfId="1" applyFont="1" applyFill="1" applyBorder="1" applyAlignment="1">
      <alignment horizontal="center" wrapText="1"/>
    </xf>
    <xf numFmtId="43" fontId="27" fillId="0" borderId="4" xfId="1" applyFont="1" applyFill="1" applyBorder="1"/>
    <xf numFmtId="0" fontId="26" fillId="0" borderId="12" xfId="0" applyFont="1" applyBorder="1"/>
    <xf numFmtId="43" fontId="26" fillId="0" borderId="14" xfId="1" applyFont="1" applyFill="1" applyBorder="1"/>
    <xf numFmtId="39" fontId="26" fillId="0" borderId="4" xfId="2" applyNumberFormat="1" applyFont="1" applyFill="1" applyBorder="1"/>
    <xf numFmtId="0" fontId="26" fillId="0" borderId="12" xfId="0" applyFont="1" applyBorder="1" applyAlignment="1">
      <alignment horizontal="left"/>
    </xf>
    <xf numFmtId="40" fontId="26" fillId="0" borderId="4" xfId="2" applyNumberFormat="1" applyFont="1" applyFill="1" applyBorder="1"/>
    <xf numFmtId="43" fontId="26" fillId="0" borderId="14" xfId="1" applyFont="1" applyFill="1" applyBorder="1" applyAlignment="1"/>
    <xf numFmtId="43" fontId="26" fillId="0" borderId="4" xfId="1" applyFont="1" applyFill="1" applyBorder="1" applyAlignment="1"/>
    <xf numFmtId="39" fontId="26" fillId="0" borderId="4" xfId="1" applyNumberFormat="1" applyFont="1" applyFill="1" applyBorder="1" applyAlignment="1"/>
    <xf numFmtId="43" fontId="26" fillId="0" borderId="4" xfId="1" applyFont="1" applyFill="1" applyBorder="1"/>
    <xf numFmtId="43" fontId="26" fillId="0" borderId="14" xfId="1" applyFont="1" applyFill="1" applyBorder="1" applyAlignment="1">
      <alignment wrapText="1"/>
    </xf>
    <xf numFmtId="43" fontId="26" fillId="0" borderId="4" xfId="1" applyFont="1" applyFill="1" applyBorder="1" applyAlignment="1">
      <alignment wrapText="1"/>
    </xf>
    <xf numFmtId="0" fontId="28" fillId="6" borderId="12" xfId="0" applyFont="1" applyFill="1" applyBorder="1" applyAlignment="1">
      <alignment horizontal="center"/>
    </xf>
    <xf numFmtId="43" fontId="27" fillId="6" borderId="14" xfId="1" applyFont="1" applyFill="1" applyBorder="1" applyAlignment="1"/>
    <xf numFmtId="43" fontId="27" fillId="6" borderId="4" xfId="1" applyFont="1" applyFill="1" applyBorder="1" applyAlignment="1"/>
    <xf numFmtId="43" fontId="27" fillId="6" borderId="4" xfId="1" applyFont="1" applyFill="1" applyBorder="1"/>
    <xf numFmtId="0" fontId="27" fillId="6" borderId="4" xfId="0" applyFont="1" applyFill="1" applyBorder="1"/>
    <xf numFmtId="0" fontId="23" fillId="0" borderId="12" xfId="0" applyFont="1" applyBorder="1"/>
    <xf numFmtId="43" fontId="26" fillId="0" borderId="14" xfId="1" applyFont="1" applyBorder="1" applyAlignment="1">
      <alignment horizontal="center"/>
    </xf>
    <xf numFmtId="43" fontId="26" fillId="0" borderId="4" xfId="1" applyFont="1" applyBorder="1" applyAlignment="1">
      <alignment horizontal="center"/>
    </xf>
    <xf numFmtId="43" fontId="0" fillId="0" borderId="4" xfId="1" applyFont="1" applyBorder="1"/>
    <xf numFmtId="43" fontId="29" fillId="0" borderId="14" xfId="1" applyFont="1" applyFill="1" applyBorder="1"/>
    <xf numFmtId="39" fontId="29" fillId="0" borderId="4" xfId="2" applyNumberFormat="1" applyFont="1" applyFill="1" applyBorder="1"/>
    <xf numFmtId="43" fontId="21" fillId="0" borderId="4" xfId="1" applyFont="1" applyFill="1" applyBorder="1"/>
    <xf numFmtId="43" fontId="23" fillId="0" borderId="14" xfId="1" applyFont="1" applyFill="1" applyBorder="1"/>
    <xf numFmtId="4" fontId="26" fillId="0" borderId="4" xfId="3" applyNumberFormat="1" applyFont="1" applyBorder="1"/>
    <xf numFmtId="0" fontId="24" fillId="6" borderId="12" xfId="0" applyFont="1" applyFill="1" applyBorder="1" applyAlignment="1">
      <alignment horizontal="center"/>
    </xf>
    <xf numFmtId="43" fontId="1" fillId="6" borderId="14" xfId="1" applyFont="1" applyFill="1" applyBorder="1" applyAlignment="1"/>
    <xf numFmtId="43" fontId="1" fillId="6" borderId="4" xfId="1" applyFont="1" applyFill="1" applyBorder="1" applyAlignment="1"/>
    <xf numFmtId="43" fontId="0" fillId="6" borderId="4" xfId="1" applyFont="1" applyFill="1" applyBorder="1"/>
    <xf numFmtId="0" fontId="27" fillId="0" borderId="12" xfId="0" applyFont="1" applyBorder="1"/>
    <xf numFmtId="43" fontId="27" fillId="0" borderId="14" xfId="1" applyFont="1" applyFill="1" applyBorder="1" applyAlignment="1"/>
    <xf numFmtId="43" fontId="27" fillId="0" borderId="4" xfId="1" applyFont="1" applyFill="1" applyBorder="1" applyAlignment="1"/>
    <xf numFmtId="43" fontId="27" fillId="0" borderId="14" xfId="1" applyFont="1" applyFill="1" applyBorder="1"/>
    <xf numFmtId="39" fontId="27" fillId="0" borderId="4" xfId="2" applyNumberFormat="1" applyFont="1" applyFill="1" applyBorder="1"/>
    <xf numFmtId="43" fontId="27" fillId="0" borderId="15" xfId="1" applyFont="1" applyFill="1" applyBorder="1" applyAlignment="1"/>
    <xf numFmtId="0" fontId="27" fillId="0" borderId="16" xfId="0" applyFont="1" applyBorder="1"/>
    <xf numFmtId="43" fontId="27" fillId="0" borderId="6" xfId="1" applyFont="1" applyFill="1" applyBorder="1" applyAlignment="1"/>
    <xf numFmtId="43" fontId="27" fillId="0" borderId="6" xfId="1" applyFont="1" applyFill="1" applyBorder="1"/>
    <xf numFmtId="0" fontId="3" fillId="0" borderId="17" xfId="0" applyFont="1" applyBorder="1" applyAlignment="1">
      <alignment horizontal="right"/>
    </xf>
    <xf numFmtId="43" fontId="3" fillId="0" borderId="7" xfId="0" applyNumberFormat="1" applyFont="1" applyBorder="1"/>
    <xf numFmtId="43" fontId="3" fillId="0" borderId="9" xfId="0" applyNumberFormat="1" applyFont="1" applyBorder="1"/>
    <xf numFmtId="43" fontId="3" fillId="0" borderId="10" xfId="0" applyNumberFormat="1" applyFont="1" applyBorder="1"/>
    <xf numFmtId="43" fontId="3" fillId="0" borderId="10" xfId="1" applyFont="1" applyBorder="1"/>
    <xf numFmtId="43" fontId="3" fillId="0" borderId="11" xfId="0" applyNumberFormat="1" applyFont="1" applyBorder="1"/>
    <xf numFmtId="0" fontId="7" fillId="0" borderId="5" xfId="0" applyFont="1" applyBorder="1" applyAlignment="1">
      <alignment horizontal="left" vertical="center" wrapText="1"/>
    </xf>
    <xf numFmtId="43" fontId="3" fillId="0" borderId="5" xfId="1" applyFont="1" applyBorder="1" applyAlignment="1">
      <alignment horizontal="left" vertical="center" wrapText="1"/>
    </xf>
    <xf numFmtId="4" fontId="0" fillId="0" borderId="0" xfId="0" applyNumberFormat="1"/>
    <xf numFmtId="166" fontId="23" fillId="7" borderId="4" xfId="4" applyNumberFormat="1" applyFont="1" applyFill="1" applyBorder="1" applyAlignment="1">
      <alignment vertical="top"/>
    </xf>
    <xf numFmtId="166" fontId="26" fillId="7" borderId="4" xfId="4" applyNumberFormat="1" applyFont="1" applyFill="1" applyBorder="1" applyAlignment="1">
      <alignment vertical="top"/>
    </xf>
    <xf numFmtId="0" fontId="3" fillId="0" borderId="0" xfId="0" applyFont="1"/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vertical="top" wrapText="1" readingOrder="1"/>
    </xf>
    <xf numFmtId="0" fontId="18" fillId="0" borderId="4" xfId="0" applyFont="1" applyBorder="1" applyAlignment="1">
      <alignment vertical="top" wrapText="1" readingOrder="1"/>
    </xf>
    <xf numFmtId="0" fontId="18" fillId="0" borderId="12" xfId="0" applyFont="1" applyBorder="1" applyAlignment="1">
      <alignment vertical="top" wrapText="1" readingOrder="1"/>
    </xf>
    <xf numFmtId="0" fontId="18" fillId="0" borderId="6" xfId="0" applyFont="1" applyBorder="1" applyAlignment="1">
      <alignment vertical="top" wrapText="1" readingOrder="1"/>
    </xf>
    <xf numFmtId="43" fontId="18" fillId="0" borderId="18" xfId="1" applyFont="1" applyBorder="1" applyAlignment="1">
      <alignment vertical="top" wrapText="1" readingOrder="1"/>
    </xf>
    <xf numFmtId="43" fontId="18" fillId="0" borderId="4" xfId="1" applyFont="1" applyBorder="1" applyAlignment="1">
      <alignment vertical="top" wrapText="1" readingOrder="1"/>
    </xf>
    <xf numFmtId="43" fontId="24" fillId="0" borderId="4" xfId="1" applyFont="1" applyFill="1" applyBorder="1" applyAlignment="1"/>
    <xf numFmtId="4" fontId="24" fillId="0" borderId="4" xfId="5" applyNumberFormat="1" applyFont="1" applyBorder="1" applyAlignment="1">
      <alignment horizontal="right"/>
    </xf>
    <xf numFmtId="43" fontId="18" fillId="0" borderId="16" xfId="0" applyNumberFormat="1" applyFont="1" applyBorder="1" applyAlignment="1">
      <alignment vertical="top" wrapText="1" readingOrder="1"/>
    </xf>
    <xf numFmtId="43" fontId="18" fillId="0" borderId="6" xfId="0" applyNumberFormat="1" applyFont="1" applyBorder="1" applyAlignment="1">
      <alignment vertical="top" wrapText="1" readingOrder="1"/>
    </xf>
    <xf numFmtId="0" fontId="17" fillId="4" borderId="21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43" fontId="14" fillId="0" borderId="4" xfId="0" applyNumberFormat="1" applyFont="1" applyBorder="1" applyAlignment="1">
      <alignment horizontal="right"/>
    </xf>
    <xf numFmtId="0" fontId="9" fillId="2" borderId="4" xfId="0" applyFont="1" applyFill="1" applyBorder="1" applyAlignment="1">
      <alignment vertical="center"/>
    </xf>
    <xf numFmtId="164" fontId="2" fillId="2" borderId="4" xfId="0" applyNumberFormat="1" applyFont="1" applyFill="1" applyBorder="1"/>
    <xf numFmtId="4" fontId="3" fillId="0" borderId="4" xfId="1" applyNumberFormat="1" applyFont="1" applyBorder="1" applyAlignment="1">
      <alignment vertical="center" wrapText="1"/>
    </xf>
    <xf numFmtId="43" fontId="3" fillId="8" borderId="4" xfId="1" applyFont="1" applyFill="1" applyBorder="1" applyAlignment="1">
      <alignment vertical="center" wrapText="1"/>
    </xf>
    <xf numFmtId="0" fontId="18" fillId="0" borderId="4" xfId="0" applyFont="1" applyBorder="1" applyAlignment="1">
      <alignment horizontal="left" vertical="top" wrapText="1" readingOrder="1"/>
    </xf>
    <xf numFmtId="4" fontId="18" fillId="0" borderId="4" xfId="0" applyNumberFormat="1" applyFont="1" applyBorder="1" applyAlignment="1">
      <alignment vertical="top" wrapText="1" readingOrder="1"/>
    </xf>
    <xf numFmtId="4" fontId="18" fillId="0" borderId="4" xfId="1" applyNumberFormat="1" applyFont="1" applyBorder="1" applyAlignment="1">
      <alignment vertical="top" wrapText="1" readingOrder="1"/>
    </xf>
    <xf numFmtId="39" fontId="3" fillId="0" borderId="5" xfId="0" applyNumberFormat="1" applyFont="1" applyBorder="1"/>
    <xf numFmtId="0" fontId="24" fillId="0" borderId="18" xfId="0" applyFont="1" applyBorder="1" applyAlignment="1">
      <alignment horizontal="right" vertical="top" wrapText="1" readingOrder="1"/>
    </xf>
    <xf numFmtId="0" fontId="24" fillId="0" borderId="4" xfId="0" applyFont="1" applyBorder="1" applyAlignment="1">
      <alignment horizontal="right" vertical="top" wrapText="1" readingOrder="1"/>
    </xf>
    <xf numFmtId="0" fontId="18" fillId="9" borderId="4" xfId="0" applyFont="1" applyFill="1" applyBorder="1" applyAlignment="1">
      <alignment horizontal="left" vertical="top" wrapText="1" readingOrder="1"/>
    </xf>
    <xf numFmtId="49" fontId="18" fillId="9" borderId="4" xfId="0" applyNumberFormat="1" applyFont="1" applyFill="1" applyBorder="1" applyAlignment="1">
      <alignment horizontal="left" vertical="top" wrapText="1" readingOrder="1"/>
    </xf>
    <xf numFmtId="43" fontId="2" fillId="2" borderId="4" xfId="0" applyNumberFormat="1" applyFont="1" applyFill="1" applyBorder="1"/>
    <xf numFmtId="49" fontId="17" fillId="4" borderId="20" xfId="0" applyNumberFormat="1" applyFont="1" applyFill="1" applyBorder="1" applyAlignment="1">
      <alignment horizontal="center"/>
    </xf>
    <xf numFmtId="49" fontId="0" fillId="0" borderId="0" xfId="0" applyNumberFormat="1"/>
    <xf numFmtId="4" fontId="31" fillId="0" borderId="4" xfId="0" applyNumberFormat="1" applyFont="1" applyBorder="1" applyAlignment="1">
      <alignment horizontal="right"/>
    </xf>
    <xf numFmtId="49" fontId="17" fillId="4" borderId="19" xfId="0" applyNumberFormat="1" applyFont="1" applyFill="1" applyBorder="1" applyAlignment="1">
      <alignment horizontal="center"/>
    </xf>
    <xf numFmtId="43" fontId="12" fillId="0" borderId="4" xfId="0" applyNumberFormat="1" applyFont="1" applyBorder="1" applyAlignment="1">
      <alignment wrapText="1"/>
    </xf>
    <xf numFmtId="43" fontId="3" fillId="0" borderId="5" xfId="0" applyNumberFormat="1" applyFont="1" applyBorder="1"/>
    <xf numFmtId="4" fontId="18" fillId="0" borderId="0" xfId="0" applyNumberFormat="1" applyFont="1" applyAlignment="1">
      <alignment vertical="top" wrapText="1" readingOrder="1"/>
    </xf>
    <xf numFmtId="43" fontId="31" fillId="0" borderId="4" xfId="0" applyNumberFormat="1" applyFont="1" applyBorder="1" applyAlignment="1">
      <alignment horizontal="right"/>
    </xf>
    <xf numFmtId="49" fontId="22" fillId="6" borderId="13" xfId="1" applyNumberFormat="1" applyFont="1" applyFill="1" applyBorder="1" applyAlignment="1">
      <alignment horizontal="center" vertical="center" wrapText="1"/>
    </xf>
    <xf numFmtId="49" fontId="22" fillId="6" borderId="5" xfId="1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vertical="center"/>
    </xf>
    <xf numFmtId="43" fontId="0" fillId="0" borderId="4" xfId="0" applyNumberFormat="1" applyBorder="1" applyAlignment="1">
      <alignment horizontal="left" vertical="center" wrapText="1" indent="2"/>
    </xf>
    <xf numFmtId="0" fontId="17" fillId="4" borderId="22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19" fillId="0" borderId="1" xfId="0" applyFont="1" applyBorder="1" applyAlignment="1">
      <alignment vertical="top" wrapText="1" readingOrder="1"/>
    </xf>
    <xf numFmtId="0" fontId="19" fillId="0" borderId="0" xfId="0" applyFont="1" applyAlignment="1">
      <alignment vertical="top" wrapText="1" readingOrder="1"/>
    </xf>
    <xf numFmtId="0" fontId="17" fillId="2" borderId="25" xfId="0" applyFont="1" applyFill="1" applyBorder="1" applyAlignment="1">
      <alignment horizontal="left" vertical="center"/>
    </xf>
    <xf numFmtId="0" fontId="17" fillId="2" borderId="26" xfId="0" applyFont="1" applyFill="1" applyBorder="1" applyAlignment="1">
      <alignment horizontal="left" vertical="center"/>
    </xf>
    <xf numFmtId="43" fontId="17" fillId="2" borderId="23" xfId="1" applyFont="1" applyFill="1" applyBorder="1" applyAlignment="1">
      <alignment horizontal="center" vertical="center" wrapText="1"/>
    </xf>
    <xf numFmtId="43" fontId="17" fillId="2" borderId="24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top" wrapText="1" readingOrder="1"/>
    </xf>
    <xf numFmtId="0" fontId="18" fillId="0" borderId="0" xfId="0" applyFont="1" applyAlignment="1">
      <alignment horizontal="left" vertical="top" wrapText="1" readingOrder="1"/>
    </xf>
  </cellXfs>
  <cellStyles count="7">
    <cellStyle name="Millares" xfId="1" builtinId="3"/>
    <cellStyle name="Millares 2" xfId="6" xr:uid="{00000000-0005-0000-0000-000001000000}"/>
    <cellStyle name="Millares 2 2" xfId="4" xr:uid="{00000000-0005-0000-0000-000002000000}"/>
    <cellStyle name="Millares_29 feb DESEMBOLSO2004" xfId="5" xr:uid="{00000000-0005-0000-0000-000003000000}"/>
    <cellStyle name="Moneda 3" xfId="2" xr:uid="{00000000-0005-0000-0000-000004000000}"/>
    <cellStyle name="Normal" xfId="0" builtinId="0"/>
    <cellStyle name="Normal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112871</xdr:colOff>
      <xdr:row>2</xdr:row>
      <xdr:rowOff>23812</xdr:rowOff>
    </xdr:from>
    <xdr:to>
      <xdr:col>0</xdr:col>
      <xdr:colOff>1393030</xdr:colOff>
      <xdr:row>5</xdr:row>
      <xdr:rowOff>69811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7AB9F8-24F0-77BB-4F3B-1BF4579C3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871" y="119062"/>
          <a:ext cx="1280159" cy="807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6"/>
  <sheetViews>
    <sheetView showGridLines="0" tabSelected="1" zoomScale="80" zoomScaleNormal="80" workbookViewId="0">
      <selection activeCell="P90" sqref="P90"/>
    </sheetView>
  </sheetViews>
  <sheetFormatPr baseColWidth="10" defaultColWidth="11.42578125" defaultRowHeight="15" x14ac:dyDescent="0.25"/>
  <cols>
    <col min="1" max="1" width="38.85546875" customWidth="1"/>
    <col min="2" max="2" width="24.140625" customWidth="1"/>
    <col min="3" max="3" width="16.28515625" customWidth="1"/>
    <col min="4" max="5" width="16.140625" customWidth="1"/>
    <col min="6" max="6" width="15" customWidth="1"/>
    <col min="7" max="7" width="14.85546875" customWidth="1"/>
    <col min="8" max="8" width="16.85546875" customWidth="1"/>
    <col min="9" max="9" width="5.85546875" hidden="1" customWidth="1"/>
    <col min="10" max="10" width="5.42578125" hidden="1" customWidth="1"/>
    <col min="11" max="11" width="3.7109375" hidden="1" customWidth="1"/>
    <col min="12" max="12" width="5" hidden="1" customWidth="1"/>
    <col min="13" max="13" width="4.28515625" hidden="1" customWidth="1"/>
    <col min="14" max="14" width="7.7109375" hidden="1" customWidth="1"/>
    <col min="15" max="15" width="9.5703125" hidden="1" customWidth="1"/>
    <col min="16" max="16" width="14.85546875" customWidth="1"/>
    <col min="17" max="17" width="15.42578125" customWidth="1"/>
    <col min="20" max="20" width="16.7109375" bestFit="1" customWidth="1"/>
  </cols>
  <sheetData>
    <row r="1" spans="1:19" ht="7.5" customHeight="1" x14ac:dyDescent="0.25"/>
    <row r="2" spans="1:19" hidden="1" x14ac:dyDescent="0.25"/>
    <row r="3" spans="1:19" ht="28.5" customHeight="1" x14ac:dyDescent="0.25">
      <c r="A3" s="141" t="s">
        <v>134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</row>
    <row r="4" spans="1:19" ht="21" customHeight="1" x14ac:dyDescent="0.25">
      <c r="A4" s="143" t="s">
        <v>135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</row>
    <row r="5" spans="1:19" ht="11.25" customHeight="1" x14ac:dyDescent="0.25">
      <c r="A5" s="149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</row>
    <row r="6" spans="1:19" ht="24.75" customHeight="1" x14ac:dyDescent="0.25">
      <c r="A6" s="151" t="s">
        <v>80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</row>
    <row r="7" spans="1:19" ht="24.75" customHeight="1" x14ac:dyDescent="0.25">
      <c r="A7" s="116"/>
      <c r="B7" s="122"/>
      <c r="C7" s="122"/>
      <c r="D7" s="123" t="s">
        <v>138</v>
      </c>
      <c r="E7" s="123" t="s">
        <v>139</v>
      </c>
      <c r="F7" s="123" t="s">
        <v>140</v>
      </c>
      <c r="G7" s="123" t="s">
        <v>141</v>
      </c>
      <c r="H7" s="123" t="s">
        <v>142</v>
      </c>
      <c r="I7" s="123" t="s">
        <v>143</v>
      </c>
      <c r="J7" s="123" t="s">
        <v>144</v>
      </c>
      <c r="K7" s="123" t="s">
        <v>145</v>
      </c>
      <c r="L7" s="123" t="s">
        <v>146</v>
      </c>
      <c r="M7" s="123" t="s">
        <v>147</v>
      </c>
      <c r="N7" s="123" t="s">
        <v>148</v>
      </c>
      <c r="O7" s="123" t="s">
        <v>149</v>
      </c>
      <c r="P7" s="122"/>
    </row>
    <row r="8" spans="1:19" ht="15.75" customHeight="1" x14ac:dyDescent="0.25">
      <c r="A8" s="101" t="s">
        <v>133</v>
      </c>
      <c r="B8" s="120" t="s">
        <v>136</v>
      </c>
      <c r="C8" s="103"/>
      <c r="D8" s="104">
        <v>453473.02</v>
      </c>
      <c r="E8" s="105">
        <v>314851.86</v>
      </c>
      <c r="F8" s="104">
        <v>587826.54</v>
      </c>
      <c r="G8" s="104">
        <v>592780.62</v>
      </c>
      <c r="H8" s="104">
        <v>486907.85000000003</v>
      </c>
      <c r="I8" s="104"/>
      <c r="J8" s="117"/>
      <c r="K8" s="117"/>
      <c r="L8" s="117"/>
      <c r="M8" s="117"/>
      <c r="N8" s="117"/>
      <c r="O8" s="117"/>
      <c r="P8" s="11">
        <f>+D8+E8+F8+G8+H8+I8+J8+K8+L8+M8+N8+O8</f>
        <v>2435839.89</v>
      </c>
    </row>
    <row r="9" spans="1:19" ht="15.75" customHeight="1" x14ac:dyDescent="0.25">
      <c r="A9" s="100"/>
      <c r="B9" s="121" t="s">
        <v>137</v>
      </c>
      <c r="C9" s="100"/>
      <c r="D9" s="117">
        <v>0</v>
      </c>
      <c r="E9" s="117">
        <v>0</v>
      </c>
      <c r="F9" s="106">
        <v>0</v>
      </c>
      <c r="G9" s="117">
        <v>300000</v>
      </c>
      <c r="H9" s="118">
        <v>599964.75</v>
      </c>
      <c r="I9" s="117"/>
      <c r="J9" s="104"/>
      <c r="K9" s="117"/>
      <c r="L9" s="117"/>
      <c r="M9" s="117"/>
      <c r="N9" s="117"/>
      <c r="O9" s="117"/>
      <c r="P9" s="11">
        <f>+D9+E9+F9+G9+H9+I9+J9+K9+L9+M9+N9+O9</f>
        <v>899964.75</v>
      </c>
      <c r="Q9" s="131"/>
    </row>
    <row r="10" spans="1:19" ht="15.75" customHeight="1" thickBot="1" x14ac:dyDescent="0.3">
      <c r="A10" s="110"/>
      <c r="B10" s="102" t="s">
        <v>84</v>
      </c>
      <c r="C10" s="102"/>
      <c r="D10" s="107">
        <f t="shared" ref="D10:O10" si="0">SUM(D8:D9)</f>
        <v>453473.02</v>
      </c>
      <c r="E10" s="107">
        <f t="shared" si="0"/>
        <v>314851.86</v>
      </c>
      <c r="F10" s="108">
        <f t="shared" si="0"/>
        <v>587826.54</v>
      </c>
      <c r="G10" s="108">
        <f t="shared" si="0"/>
        <v>892780.62</v>
      </c>
      <c r="H10" s="108">
        <f t="shared" si="0"/>
        <v>1086872.6000000001</v>
      </c>
      <c r="I10" s="108">
        <f t="shared" si="0"/>
        <v>0</v>
      </c>
      <c r="J10" s="108">
        <f t="shared" si="0"/>
        <v>0</v>
      </c>
      <c r="K10" s="108">
        <f t="shared" si="0"/>
        <v>0</v>
      </c>
      <c r="L10" s="108">
        <f t="shared" si="0"/>
        <v>0</v>
      </c>
      <c r="M10" s="108">
        <f t="shared" si="0"/>
        <v>0</v>
      </c>
      <c r="N10" s="108">
        <f t="shared" si="0"/>
        <v>0</v>
      </c>
      <c r="O10" s="108">
        <f t="shared" si="0"/>
        <v>0</v>
      </c>
      <c r="P10" s="11">
        <f>+D10+E10+F10+G10+H10+I10+J10+K10+L10+M10+N10+O10</f>
        <v>3335804.64</v>
      </c>
      <c r="Q10" s="99"/>
    </row>
    <row r="11" spans="1:19" ht="25.5" customHeight="1" thickBot="1" x14ac:dyDescent="0.3">
      <c r="A11" s="145" t="s">
        <v>63</v>
      </c>
      <c r="B11" s="147" t="s">
        <v>76</v>
      </c>
      <c r="C11" s="147" t="s">
        <v>75</v>
      </c>
      <c r="D11" s="138" t="s">
        <v>74</v>
      </c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40"/>
    </row>
    <row r="12" spans="1:19" ht="15.75" thickBot="1" x14ac:dyDescent="0.3">
      <c r="A12" s="146"/>
      <c r="B12" s="148"/>
      <c r="C12" s="148"/>
      <c r="D12" s="125" t="s">
        <v>138</v>
      </c>
      <c r="E12" s="128" t="s">
        <v>139</v>
      </c>
      <c r="F12" s="128" t="s">
        <v>140</v>
      </c>
      <c r="G12" s="128" t="s">
        <v>141</v>
      </c>
      <c r="H12" s="125" t="s">
        <v>142</v>
      </c>
      <c r="I12" s="128" t="s">
        <v>143</v>
      </c>
      <c r="J12" s="125" t="s">
        <v>144</v>
      </c>
      <c r="K12" s="128" t="s">
        <v>145</v>
      </c>
      <c r="L12" s="128" t="s">
        <v>146</v>
      </c>
      <c r="M12" s="128" t="s">
        <v>147</v>
      </c>
      <c r="N12" s="128" t="s">
        <v>148</v>
      </c>
      <c r="O12" s="125" t="s">
        <v>150</v>
      </c>
      <c r="P12" s="109" t="s">
        <v>73</v>
      </c>
    </row>
    <row r="13" spans="1:19" x14ac:dyDescent="0.25">
      <c r="A13" s="91" t="s">
        <v>0</v>
      </c>
      <c r="B13" s="92"/>
      <c r="C13" s="92"/>
      <c r="D13" s="119">
        <f>D14+D20+D30+D56</f>
        <v>122060.65999999999</v>
      </c>
      <c r="E13" s="119">
        <f>E14+E20+E30+E56</f>
        <v>719234.92</v>
      </c>
      <c r="F13" s="119">
        <f>F14+F20+F30+F56</f>
        <v>786594.04</v>
      </c>
      <c r="G13" s="119">
        <f t="shared" ref="G13:O13" si="1">G14+G20+G30+G56</f>
        <v>1073312.31</v>
      </c>
      <c r="H13" s="119">
        <f>H14+H20+H30+H56</f>
        <v>1089634.68</v>
      </c>
      <c r="I13" s="119">
        <f t="shared" si="1"/>
        <v>0</v>
      </c>
      <c r="J13" s="119">
        <f t="shared" si="1"/>
        <v>0</v>
      </c>
      <c r="K13" s="119">
        <f t="shared" si="1"/>
        <v>0</v>
      </c>
      <c r="L13" s="119">
        <f t="shared" si="1"/>
        <v>0</v>
      </c>
      <c r="M13" s="119">
        <f t="shared" si="1"/>
        <v>0</v>
      </c>
      <c r="N13" s="119">
        <f t="shared" si="1"/>
        <v>0</v>
      </c>
      <c r="O13" s="119">
        <f t="shared" si="1"/>
        <v>0</v>
      </c>
      <c r="P13" s="130">
        <f t="shared" ref="P13:P18" si="2">+D13+E13+F13+G13+H13+I13+J13+K13+L13+M13+N13+O13</f>
        <v>3790836.6100000003</v>
      </c>
      <c r="Q13" s="3"/>
      <c r="S13" s="126"/>
    </row>
    <row r="14" spans="1:19" x14ac:dyDescent="0.25">
      <c r="A14" s="9" t="s">
        <v>1</v>
      </c>
      <c r="B14" s="95">
        <f>SUM(B15:B19)</f>
        <v>638279.23</v>
      </c>
      <c r="C14" s="10"/>
      <c r="D14" s="94">
        <f>SUM(D15:D19)</f>
        <v>0</v>
      </c>
      <c r="E14" s="94">
        <f>SUM(E15:E19)</f>
        <v>0</v>
      </c>
      <c r="F14" s="94">
        <f>SUM(F15:F19)</f>
        <v>0</v>
      </c>
      <c r="G14" s="94">
        <f>SUM(G15:G19)</f>
        <v>305586.11</v>
      </c>
      <c r="H14" s="94">
        <f>SUM(H15:H19)</f>
        <v>0</v>
      </c>
      <c r="I14" s="94">
        <f t="shared" ref="I14:O14" si="3">SUM(I15:I19)</f>
        <v>0</v>
      </c>
      <c r="J14" s="94">
        <f t="shared" si="3"/>
        <v>0</v>
      </c>
      <c r="K14" s="94">
        <f t="shared" si="3"/>
        <v>0</v>
      </c>
      <c r="L14" s="94">
        <f t="shared" si="3"/>
        <v>0</v>
      </c>
      <c r="M14" s="94">
        <f t="shared" si="3"/>
        <v>0</v>
      </c>
      <c r="N14" s="94">
        <f t="shared" si="3"/>
        <v>0</v>
      </c>
      <c r="O14" s="94">
        <f t="shared" si="3"/>
        <v>0</v>
      </c>
      <c r="P14" s="11">
        <f t="shared" si="2"/>
        <v>305586.11</v>
      </c>
    </row>
    <row r="15" spans="1:19" x14ac:dyDescent="0.25">
      <c r="A15" s="12" t="s">
        <v>2</v>
      </c>
      <c r="B15" s="13">
        <v>638279.23</v>
      </c>
      <c r="C15" s="14"/>
      <c r="D15" s="14"/>
      <c r="E15" s="127"/>
      <c r="F15" s="127"/>
      <c r="G15" s="15"/>
      <c r="H15" s="127"/>
      <c r="I15" s="132"/>
      <c r="J15" s="17"/>
      <c r="K15" s="17"/>
      <c r="L15" s="17"/>
      <c r="M15" s="17"/>
      <c r="N15" s="15"/>
      <c r="O15" s="15"/>
      <c r="P15" s="11">
        <f t="shared" si="2"/>
        <v>0</v>
      </c>
    </row>
    <row r="16" spans="1:19" x14ac:dyDescent="0.25">
      <c r="A16" s="12" t="s">
        <v>3</v>
      </c>
      <c r="B16" s="13"/>
      <c r="C16" s="14"/>
      <c r="D16" s="14"/>
      <c r="E16" s="127"/>
      <c r="F16" s="16"/>
      <c r="G16" s="127">
        <v>305586.11</v>
      </c>
      <c r="H16" s="15"/>
      <c r="I16" s="111"/>
      <c r="J16" s="17"/>
      <c r="K16" s="17"/>
      <c r="L16" s="17"/>
      <c r="M16" s="17"/>
      <c r="N16" s="15"/>
      <c r="O16" s="15"/>
      <c r="P16" s="11">
        <f t="shared" si="2"/>
        <v>305586.11</v>
      </c>
    </row>
    <row r="17" spans="1:17" ht="24" customHeight="1" x14ac:dyDescent="0.25">
      <c r="A17" s="12" t="s">
        <v>4</v>
      </c>
      <c r="B17" s="13"/>
      <c r="C17" s="14"/>
      <c r="D17" s="19"/>
      <c r="E17" s="19"/>
      <c r="F17" s="19"/>
      <c r="G17" s="19"/>
      <c r="H17" s="19"/>
      <c r="I17" s="19"/>
      <c r="J17" s="17"/>
      <c r="K17" s="17"/>
      <c r="L17" s="17"/>
      <c r="M17" s="18"/>
      <c r="N17" s="17"/>
      <c r="O17" s="17"/>
      <c r="P17" s="11">
        <f t="shared" si="2"/>
        <v>0</v>
      </c>
      <c r="Q17" s="1"/>
    </row>
    <row r="18" spans="1:17" ht="21" customHeight="1" x14ac:dyDescent="0.25">
      <c r="A18" s="12" t="s">
        <v>5</v>
      </c>
      <c r="B18" s="13"/>
      <c r="C18" s="13"/>
      <c r="D18" s="19"/>
      <c r="E18" s="19"/>
      <c r="F18" s="19"/>
      <c r="G18" s="19"/>
      <c r="H18" s="19"/>
      <c r="I18" s="19"/>
      <c r="J18" s="17"/>
      <c r="K18" s="17"/>
      <c r="L18" s="17"/>
      <c r="M18" s="18"/>
      <c r="N18" s="17"/>
      <c r="O18" s="17"/>
      <c r="P18" s="11">
        <f t="shared" si="2"/>
        <v>0</v>
      </c>
    </row>
    <row r="19" spans="1:17" ht="25.5" x14ac:dyDescent="0.25">
      <c r="A19" s="12" t="s">
        <v>6</v>
      </c>
      <c r="B19" s="13"/>
      <c r="C19" s="14"/>
      <c r="D19" s="14"/>
      <c r="E19" s="15"/>
      <c r="F19" s="16"/>
      <c r="G19" s="15"/>
      <c r="H19" s="15"/>
      <c r="I19" s="17"/>
      <c r="J19" s="17"/>
      <c r="K19" s="17"/>
      <c r="L19" s="17"/>
      <c r="M19" s="18"/>
      <c r="N19" s="15"/>
      <c r="O19" s="15"/>
      <c r="P19" s="11">
        <f t="shared" ref="P19:P78" si="4">+D19+E19+F19+G19+H19+I19+J19+K19+L19+M19+N19+O19</f>
        <v>0</v>
      </c>
    </row>
    <row r="20" spans="1:17" x14ac:dyDescent="0.25">
      <c r="A20" s="9" t="s">
        <v>7</v>
      </c>
      <c r="B20" s="95">
        <f>SUM(B21:B29)</f>
        <v>1930234</v>
      </c>
      <c r="C20" s="20"/>
      <c r="D20" s="94">
        <f t="shared" ref="D20:O20" si="5">SUM(D21:D29)</f>
        <v>55709.46</v>
      </c>
      <c r="E20" s="94">
        <f t="shared" si="5"/>
        <v>45117.090000000004</v>
      </c>
      <c r="F20" s="94">
        <f>SUM(F21:F29)</f>
        <v>249218.65</v>
      </c>
      <c r="G20" s="94">
        <f t="shared" si="5"/>
        <v>78011.73</v>
      </c>
      <c r="H20" s="94">
        <f t="shared" si="5"/>
        <v>398958.81999999995</v>
      </c>
      <c r="I20" s="94">
        <f t="shared" si="5"/>
        <v>0</v>
      </c>
      <c r="J20" s="94">
        <f t="shared" si="5"/>
        <v>0</v>
      </c>
      <c r="K20" s="94">
        <f t="shared" si="5"/>
        <v>0</v>
      </c>
      <c r="L20" s="94">
        <f t="shared" si="5"/>
        <v>0</v>
      </c>
      <c r="M20" s="94">
        <f t="shared" si="5"/>
        <v>0</v>
      </c>
      <c r="N20" s="94">
        <f t="shared" si="5"/>
        <v>0</v>
      </c>
      <c r="O20" s="94">
        <f t="shared" si="5"/>
        <v>0</v>
      </c>
      <c r="P20" s="11">
        <f t="shared" si="4"/>
        <v>827015.75</v>
      </c>
    </row>
    <row r="21" spans="1:17" x14ac:dyDescent="0.25">
      <c r="A21" s="12" t="s">
        <v>8</v>
      </c>
      <c r="B21" s="13">
        <v>476000</v>
      </c>
      <c r="C21" s="14"/>
      <c r="D21" s="14">
        <v>15515.86</v>
      </c>
      <c r="E21" s="127">
        <v>22056.49</v>
      </c>
      <c r="F21" s="127">
        <v>26809.8</v>
      </c>
      <c r="G21" s="127">
        <v>24247</v>
      </c>
      <c r="H21" s="127">
        <v>37363.68</v>
      </c>
      <c r="I21" s="17"/>
      <c r="J21" s="17"/>
      <c r="K21" s="17"/>
      <c r="L21" s="17"/>
      <c r="M21" s="17"/>
      <c r="N21" s="15"/>
      <c r="O21" s="15"/>
      <c r="P21" s="11">
        <f t="shared" si="4"/>
        <v>125992.83000000002</v>
      </c>
    </row>
    <row r="22" spans="1:17" ht="25.5" customHeight="1" x14ac:dyDescent="0.25">
      <c r="A22" s="12" t="s">
        <v>9</v>
      </c>
      <c r="B22" s="13">
        <v>60000</v>
      </c>
      <c r="C22" s="14"/>
      <c r="D22" s="19"/>
      <c r="E22" s="127"/>
      <c r="F22" s="127">
        <v>17700</v>
      </c>
      <c r="G22" s="16"/>
      <c r="H22" s="127">
        <v>51212</v>
      </c>
      <c r="I22" s="17"/>
      <c r="J22" s="17"/>
      <c r="K22" s="17"/>
      <c r="L22" s="17"/>
      <c r="M22" s="17"/>
      <c r="N22" s="15"/>
      <c r="O22" s="15"/>
      <c r="P22" s="11">
        <f t="shared" si="4"/>
        <v>68912</v>
      </c>
    </row>
    <row r="23" spans="1:17" x14ac:dyDescent="0.25">
      <c r="A23" s="12" t="s">
        <v>10</v>
      </c>
      <c r="B23" s="13">
        <v>135000</v>
      </c>
      <c r="C23" s="14"/>
      <c r="D23" s="14"/>
      <c r="E23" s="127"/>
      <c r="F23" s="16"/>
      <c r="G23" s="127">
        <v>3000</v>
      </c>
      <c r="H23" s="127">
        <v>58900</v>
      </c>
      <c r="I23" s="17"/>
      <c r="J23" s="17"/>
      <c r="K23" s="17"/>
      <c r="L23" s="17"/>
      <c r="M23" s="17"/>
      <c r="N23" s="15"/>
      <c r="O23" s="15"/>
      <c r="P23" s="11">
        <f t="shared" si="4"/>
        <v>61900</v>
      </c>
    </row>
    <row r="24" spans="1:17" x14ac:dyDescent="0.25">
      <c r="A24" s="12" t="s">
        <v>11</v>
      </c>
      <c r="B24" s="13">
        <v>66000</v>
      </c>
      <c r="C24" s="14"/>
      <c r="D24" s="13">
        <v>2500</v>
      </c>
      <c r="E24" s="127">
        <v>5840</v>
      </c>
      <c r="F24" s="127">
        <v>11350</v>
      </c>
      <c r="G24" s="127">
        <v>5840</v>
      </c>
      <c r="H24" s="15">
        <v>2500</v>
      </c>
      <c r="I24" s="17"/>
      <c r="J24" s="17"/>
      <c r="K24" s="17"/>
      <c r="L24" s="17"/>
      <c r="M24" s="17"/>
      <c r="N24" s="15"/>
      <c r="O24" s="15"/>
      <c r="P24" s="11">
        <f t="shared" si="4"/>
        <v>28030</v>
      </c>
    </row>
    <row r="25" spans="1:17" x14ac:dyDescent="0.25">
      <c r="A25" s="12" t="s">
        <v>12</v>
      </c>
      <c r="B25" s="13"/>
      <c r="C25" s="14"/>
      <c r="D25" s="19"/>
      <c r="E25" s="127"/>
      <c r="F25" s="16"/>
      <c r="G25" s="16"/>
      <c r="H25" s="15"/>
      <c r="I25" s="17"/>
      <c r="J25" s="17"/>
      <c r="K25" s="17"/>
      <c r="L25" s="17"/>
      <c r="M25" s="18"/>
      <c r="N25" s="15"/>
      <c r="O25" s="15"/>
      <c r="P25" s="11">
        <f t="shared" si="4"/>
        <v>0</v>
      </c>
    </row>
    <row r="26" spans="1:17" x14ac:dyDescent="0.25">
      <c r="A26" s="12" t="s">
        <v>13</v>
      </c>
      <c r="B26" s="13"/>
      <c r="C26" s="14"/>
      <c r="D26" s="19"/>
      <c r="E26" s="19"/>
      <c r="F26" s="17"/>
      <c r="G26" s="17"/>
      <c r="H26" s="15"/>
      <c r="I26" s="17"/>
      <c r="J26" s="17"/>
      <c r="K26" s="17"/>
      <c r="L26" s="17"/>
      <c r="M26" s="18"/>
      <c r="N26" s="15"/>
      <c r="O26" s="15"/>
      <c r="P26" s="11">
        <f t="shared" si="4"/>
        <v>0</v>
      </c>
    </row>
    <row r="27" spans="1:17" ht="23.25" customHeight="1" x14ac:dyDescent="0.25">
      <c r="A27" s="12" t="s">
        <v>14</v>
      </c>
      <c r="B27" s="13">
        <v>540000</v>
      </c>
      <c r="C27" s="14"/>
      <c r="D27" s="13">
        <v>24485</v>
      </c>
      <c r="E27" s="127">
        <v>4012</v>
      </c>
      <c r="F27" s="127">
        <v>29500</v>
      </c>
      <c r="G27" s="127">
        <v>21000</v>
      </c>
      <c r="H27" s="15">
        <v>214909.29</v>
      </c>
      <c r="I27" s="17"/>
      <c r="J27" s="17"/>
      <c r="K27" s="17"/>
      <c r="L27" s="17"/>
      <c r="M27" s="17"/>
      <c r="N27" s="15"/>
      <c r="O27" s="15"/>
      <c r="P27" s="11">
        <f t="shared" si="4"/>
        <v>293906.29000000004</v>
      </c>
    </row>
    <row r="28" spans="1:17" ht="21.75" customHeight="1" x14ac:dyDescent="0.25">
      <c r="A28" s="12" t="s">
        <v>15</v>
      </c>
      <c r="B28" s="13">
        <v>343234</v>
      </c>
      <c r="C28" s="14"/>
      <c r="D28" s="13">
        <v>13208.6</v>
      </c>
      <c r="E28" s="127">
        <v>13208.6</v>
      </c>
      <c r="F28" s="127">
        <v>155742.18</v>
      </c>
      <c r="G28" s="127">
        <v>9924.73</v>
      </c>
      <c r="H28" s="15">
        <v>18773.849999999999</v>
      </c>
      <c r="I28" s="17"/>
      <c r="J28" s="17"/>
      <c r="K28" s="17"/>
      <c r="L28" s="17"/>
      <c r="M28" s="17"/>
      <c r="N28" s="15"/>
      <c r="O28" s="15"/>
      <c r="P28" s="11">
        <f t="shared" si="4"/>
        <v>210857.96000000002</v>
      </c>
    </row>
    <row r="29" spans="1:17" ht="25.5" x14ac:dyDescent="0.25">
      <c r="A29" s="12" t="s">
        <v>16</v>
      </c>
      <c r="B29" s="13">
        <v>310000</v>
      </c>
      <c r="C29" s="14"/>
      <c r="D29" s="13"/>
      <c r="E29" s="13"/>
      <c r="F29" s="14">
        <v>8116.67</v>
      </c>
      <c r="G29" s="127">
        <v>14000</v>
      </c>
      <c r="H29" s="15">
        <v>15300</v>
      </c>
      <c r="I29" s="17"/>
      <c r="J29" s="17"/>
      <c r="K29" s="17"/>
      <c r="L29" s="17"/>
      <c r="M29" s="17"/>
      <c r="N29" s="15"/>
      <c r="O29" s="15"/>
      <c r="P29" s="11">
        <f t="shared" si="4"/>
        <v>37416.67</v>
      </c>
    </row>
    <row r="30" spans="1:17" x14ac:dyDescent="0.25">
      <c r="A30" s="9" t="s">
        <v>17</v>
      </c>
      <c r="B30" s="95">
        <f>SUM(B31:B39)</f>
        <v>6951279.04</v>
      </c>
      <c r="C30" s="115"/>
      <c r="D30" s="94">
        <f>SUM(D31:D39)</f>
        <v>45300</v>
      </c>
      <c r="E30" s="94">
        <f>SUM(E31:E39)</f>
        <v>662553.83000000007</v>
      </c>
      <c r="F30" s="94">
        <f>SUM(F31:F39)</f>
        <v>294775.88</v>
      </c>
      <c r="G30" s="94">
        <f>SUM(G31:G39)</f>
        <v>610945.67000000004</v>
      </c>
      <c r="H30" s="94">
        <f>SUM(H31:H39)</f>
        <v>643200.86</v>
      </c>
      <c r="I30" s="94">
        <f t="shared" ref="I30:O30" si="6">SUM(I31:I39)</f>
        <v>0</v>
      </c>
      <c r="J30" s="94">
        <f t="shared" si="6"/>
        <v>0</v>
      </c>
      <c r="K30" s="94">
        <f t="shared" si="6"/>
        <v>0</v>
      </c>
      <c r="L30" s="94">
        <f t="shared" si="6"/>
        <v>0</v>
      </c>
      <c r="M30" s="94">
        <f t="shared" si="6"/>
        <v>0</v>
      </c>
      <c r="N30" s="94">
        <f t="shared" si="6"/>
        <v>0</v>
      </c>
      <c r="O30" s="94">
        <f t="shared" si="6"/>
        <v>0</v>
      </c>
      <c r="P30" s="11">
        <f t="shared" si="4"/>
        <v>2256776.2400000002</v>
      </c>
    </row>
    <row r="31" spans="1:17" ht="25.5" x14ac:dyDescent="0.25">
      <c r="A31" s="12" t="s">
        <v>18</v>
      </c>
      <c r="B31" s="13">
        <v>1760548</v>
      </c>
      <c r="C31" s="14"/>
      <c r="D31" s="13"/>
      <c r="E31" s="13">
        <v>132583.81</v>
      </c>
      <c r="F31" s="13"/>
      <c r="G31" s="127">
        <v>81668.61</v>
      </c>
      <c r="H31" s="15">
        <v>130743.47</v>
      </c>
      <c r="I31" s="17"/>
      <c r="J31" s="17"/>
      <c r="K31" s="17"/>
      <c r="L31" s="17"/>
      <c r="M31" s="17"/>
      <c r="N31" s="15"/>
      <c r="O31" s="15"/>
      <c r="P31" s="11">
        <f t="shared" si="4"/>
        <v>344995.89</v>
      </c>
    </row>
    <row r="32" spans="1:17" x14ac:dyDescent="0.25">
      <c r="A32" s="12" t="s">
        <v>19</v>
      </c>
      <c r="B32" s="13"/>
      <c r="C32" s="14"/>
      <c r="D32" s="19"/>
      <c r="E32" s="19"/>
      <c r="F32" s="19"/>
      <c r="G32" s="16"/>
      <c r="H32" s="15"/>
      <c r="I32" s="17"/>
      <c r="J32" s="17"/>
      <c r="K32" s="17"/>
      <c r="L32" s="17"/>
      <c r="M32" s="17"/>
      <c r="N32" s="15"/>
      <c r="O32" s="15"/>
      <c r="P32" s="11">
        <f t="shared" si="4"/>
        <v>0</v>
      </c>
    </row>
    <row r="33" spans="1:16" ht="25.5" x14ac:dyDescent="0.25">
      <c r="A33" s="12" t="s">
        <v>20</v>
      </c>
      <c r="B33" s="13">
        <v>399000</v>
      </c>
      <c r="C33" s="14"/>
      <c r="D33" s="13"/>
      <c r="E33" s="13">
        <v>27229.51</v>
      </c>
      <c r="F33" s="13">
        <v>14042</v>
      </c>
      <c r="G33" s="127">
        <v>8555</v>
      </c>
      <c r="H33" s="15">
        <v>944</v>
      </c>
      <c r="I33" s="17"/>
      <c r="J33" s="17"/>
      <c r="K33" s="17"/>
      <c r="L33" s="17"/>
      <c r="M33" s="17"/>
      <c r="N33" s="15"/>
      <c r="O33" s="15"/>
      <c r="P33" s="11">
        <f>+D33+E33+F33+G33+H33+I33+J33+K33+L33+M33+N33+O33</f>
        <v>50770.509999999995</v>
      </c>
    </row>
    <row r="34" spans="1:16" x14ac:dyDescent="0.25">
      <c r="A34" s="12" t="s">
        <v>21</v>
      </c>
      <c r="B34" s="13">
        <v>400000</v>
      </c>
      <c r="C34" s="14"/>
      <c r="D34" s="13"/>
      <c r="E34" s="127">
        <v>900</v>
      </c>
      <c r="F34" s="16"/>
      <c r="G34" s="16"/>
      <c r="H34" s="15">
        <v>42850</v>
      </c>
      <c r="I34" s="17"/>
      <c r="J34" s="17"/>
      <c r="K34" s="17"/>
      <c r="L34" s="17"/>
      <c r="M34" s="17"/>
      <c r="N34" s="15"/>
      <c r="O34" s="15"/>
      <c r="P34" s="11">
        <f t="shared" si="4"/>
        <v>43750</v>
      </c>
    </row>
    <row r="35" spans="1:16" ht="25.5" x14ac:dyDescent="0.25">
      <c r="A35" s="12" t="s">
        <v>22</v>
      </c>
      <c r="B35" s="13">
        <v>100000</v>
      </c>
      <c r="C35" s="14"/>
      <c r="D35" s="13"/>
      <c r="E35" s="127">
        <v>19000.580000000002</v>
      </c>
      <c r="F35" s="127">
        <v>60380.6</v>
      </c>
      <c r="G35" s="127">
        <v>2329.62</v>
      </c>
      <c r="H35" s="15">
        <v>3359.32</v>
      </c>
      <c r="I35" s="17"/>
      <c r="J35" s="17"/>
      <c r="K35" s="17"/>
      <c r="L35" s="17"/>
      <c r="M35" s="17"/>
      <c r="N35" s="15"/>
      <c r="O35" s="15"/>
      <c r="P35" s="11">
        <f t="shared" si="4"/>
        <v>85070.12</v>
      </c>
    </row>
    <row r="36" spans="1:16" ht="25.5" x14ac:dyDescent="0.25">
      <c r="A36" s="12" t="s">
        <v>23</v>
      </c>
      <c r="B36" s="13">
        <v>20000</v>
      </c>
      <c r="C36" s="14"/>
      <c r="D36" s="13"/>
      <c r="E36" s="13">
        <v>3441.57</v>
      </c>
      <c r="F36" s="137">
        <v>39538.79</v>
      </c>
      <c r="G36" s="127">
        <v>3178.41</v>
      </c>
      <c r="H36" s="15"/>
      <c r="I36" s="17"/>
      <c r="J36" s="17"/>
      <c r="K36" s="17"/>
      <c r="L36" s="17"/>
      <c r="M36" s="17"/>
      <c r="N36" s="15"/>
      <c r="O36" s="15"/>
      <c r="P36" s="11">
        <f t="shared" si="4"/>
        <v>46158.770000000004</v>
      </c>
    </row>
    <row r="37" spans="1:16" ht="25.5" x14ac:dyDescent="0.25">
      <c r="A37" s="12" t="s">
        <v>24</v>
      </c>
      <c r="B37" s="13">
        <v>3154731.04</v>
      </c>
      <c r="C37" s="14"/>
      <c r="D37" s="13">
        <v>45300</v>
      </c>
      <c r="E37" s="25">
        <v>327388.90000000002</v>
      </c>
      <c r="F37" s="14">
        <v>158890.09</v>
      </c>
      <c r="G37" s="127">
        <v>430561.99</v>
      </c>
      <c r="H37" s="15">
        <v>266236.86</v>
      </c>
      <c r="I37" s="17"/>
      <c r="J37" s="17"/>
      <c r="K37" s="17"/>
      <c r="L37" s="17"/>
      <c r="M37" s="17"/>
      <c r="N37" s="15"/>
      <c r="O37" s="15"/>
      <c r="P37" s="11">
        <f t="shared" si="4"/>
        <v>1228377.8399999999</v>
      </c>
    </row>
    <row r="38" spans="1:16" ht="25.5" x14ac:dyDescent="0.25">
      <c r="A38" s="12" t="s">
        <v>25</v>
      </c>
      <c r="B38" s="19"/>
      <c r="C38" s="13"/>
      <c r="D38" s="19"/>
      <c r="E38" s="19"/>
      <c r="F38" s="19"/>
      <c r="G38" s="19"/>
      <c r="H38" s="17"/>
      <c r="I38" s="26"/>
      <c r="J38" s="17"/>
      <c r="K38" s="17"/>
      <c r="L38" s="26"/>
      <c r="M38" s="18"/>
      <c r="N38" s="15"/>
      <c r="O38" s="26"/>
      <c r="P38" s="11">
        <f t="shared" si="4"/>
        <v>0</v>
      </c>
    </row>
    <row r="39" spans="1:16" x14ac:dyDescent="0.25">
      <c r="A39" s="12" t="s">
        <v>26</v>
      </c>
      <c r="B39" s="13">
        <v>1117000</v>
      </c>
      <c r="C39" s="14"/>
      <c r="D39" s="13"/>
      <c r="E39" s="127">
        <v>152009.46</v>
      </c>
      <c r="F39" s="127">
        <v>21924.400000000001</v>
      </c>
      <c r="G39" s="127">
        <v>84652.04</v>
      </c>
      <c r="H39" s="15">
        <v>199067.21</v>
      </c>
      <c r="I39" s="17"/>
      <c r="J39" s="17"/>
      <c r="K39" s="17"/>
      <c r="L39" s="17"/>
      <c r="M39" s="17"/>
      <c r="N39" s="15"/>
      <c r="O39" s="15"/>
      <c r="P39" s="11">
        <f t="shared" si="4"/>
        <v>457653.11</v>
      </c>
    </row>
    <row r="40" spans="1:16" x14ac:dyDescent="0.25">
      <c r="A40" s="9" t="s">
        <v>27</v>
      </c>
      <c r="B40" s="27"/>
      <c r="C40" s="27"/>
      <c r="D40" s="27"/>
      <c r="E40" s="27"/>
      <c r="F40" s="27"/>
      <c r="G40" s="27"/>
      <c r="H40" s="27"/>
      <c r="I40" s="17"/>
      <c r="J40" s="17"/>
      <c r="K40" s="17"/>
      <c r="L40" s="17"/>
      <c r="M40" s="18"/>
      <c r="N40" s="15"/>
      <c r="O40" s="15"/>
      <c r="P40" s="11">
        <f>+D40+E40+F40+G40+H40+I40+J40+K40+L40+M40+N40+O40</f>
        <v>0</v>
      </c>
    </row>
    <row r="41" spans="1:16" ht="25.5" x14ac:dyDescent="0.25">
      <c r="A41" s="12" t="s">
        <v>28</v>
      </c>
      <c r="B41" s="13"/>
      <c r="C41" s="14"/>
      <c r="D41" s="19"/>
      <c r="E41" s="19"/>
      <c r="F41" s="19"/>
      <c r="G41" s="19"/>
      <c r="H41" s="19"/>
      <c r="I41" s="17"/>
      <c r="J41" s="17"/>
      <c r="K41" s="17"/>
      <c r="L41" s="17"/>
      <c r="M41" s="18"/>
      <c r="N41" s="15"/>
      <c r="O41" s="28"/>
      <c r="P41" s="11">
        <f t="shared" si="4"/>
        <v>0</v>
      </c>
    </row>
    <row r="42" spans="1:16" ht="25.5" x14ac:dyDescent="0.25">
      <c r="A42" s="12" t="s">
        <v>29</v>
      </c>
      <c r="B42" s="19">
        <v>0</v>
      </c>
      <c r="C42" s="13"/>
      <c r="D42" s="19"/>
      <c r="E42" s="19"/>
      <c r="F42" s="19"/>
      <c r="G42" s="19"/>
      <c r="H42" s="19"/>
      <c r="I42" s="17"/>
      <c r="J42" s="17"/>
      <c r="K42" s="17"/>
      <c r="L42" s="17"/>
      <c r="M42" s="18"/>
      <c r="N42" s="13"/>
      <c r="O42" s="15"/>
      <c r="P42" s="11">
        <f t="shared" si="4"/>
        <v>0</v>
      </c>
    </row>
    <row r="43" spans="1:16" ht="25.5" x14ac:dyDescent="0.25">
      <c r="A43" s="12" t="s">
        <v>30</v>
      </c>
      <c r="B43" s="19">
        <v>0</v>
      </c>
      <c r="C43" s="13"/>
      <c r="D43" s="19"/>
      <c r="E43" s="19"/>
      <c r="F43" s="19"/>
      <c r="G43" s="19"/>
      <c r="H43" s="19"/>
      <c r="I43" s="17"/>
      <c r="J43" s="17"/>
      <c r="K43" s="17"/>
      <c r="L43" s="17"/>
      <c r="M43" s="18"/>
      <c r="N43" s="13"/>
      <c r="O43" s="28"/>
      <c r="P43" s="11">
        <f t="shared" si="4"/>
        <v>0</v>
      </c>
    </row>
    <row r="44" spans="1:16" ht="25.5" x14ac:dyDescent="0.25">
      <c r="A44" s="12" t="s">
        <v>31</v>
      </c>
      <c r="B44" s="19">
        <v>0</v>
      </c>
      <c r="C44" s="13"/>
      <c r="D44" s="19"/>
      <c r="E44" s="19"/>
      <c r="F44" s="19"/>
      <c r="G44" s="19"/>
      <c r="H44" s="19"/>
      <c r="I44" s="17"/>
      <c r="J44" s="17"/>
      <c r="K44" s="17"/>
      <c r="L44" s="17"/>
      <c r="M44" s="18"/>
      <c r="N44" s="13"/>
      <c r="O44" s="28"/>
      <c r="P44" s="11">
        <f t="shared" si="4"/>
        <v>0</v>
      </c>
    </row>
    <row r="45" spans="1:16" ht="25.5" x14ac:dyDescent="0.25">
      <c r="A45" s="12" t="s">
        <v>32</v>
      </c>
      <c r="B45" s="19">
        <v>0</v>
      </c>
      <c r="C45" s="13">
        <v>0</v>
      </c>
      <c r="D45" s="19"/>
      <c r="E45" s="19"/>
      <c r="F45" s="19"/>
      <c r="G45" s="19"/>
      <c r="H45" s="19"/>
      <c r="I45" s="17"/>
      <c r="J45" s="17"/>
      <c r="K45" s="17"/>
      <c r="L45" s="17"/>
      <c r="M45" s="18"/>
      <c r="N45" s="13"/>
      <c r="O45" s="28"/>
      <c r="P45" s="11">
        <f t="shared" si="4"/>
        <v>0</v>
      </c>
    </row>
    <row r="46" spans="1:16" ht="25.5" x14ac:dyDescent="0.25">
      <c r="A46" s="12" t="s">
        <v>33</v>
      </c>
      <c r="B46" s="19">
        <v>0</v>
      </c>
      <c r="C46" s="13">
        <v>0</v>
      </c>
      <c r="D46" s="19"/>
      <c r="E46" s="19"/>
      <c r="F46" s="19"/>
      <c r="G46" s="19"/>
      <c r="H46" s="19"/>
      <c r="I46" s="17"/>
      <c r="J46" s="17"/>
      <c r="K46" s="17"/>
      <c r="L46" s="17"/>
      <c r="M46" s="18"/>
      <c r="N46" s="13"/>
      <c r="O46" s="28"/>
      <c r="P46" s="11">
        <f t="shared" si="4"/>
        <v>0</v>
      </c>
    </row>
    <row r="47" spans="1:16" ht="25.5" x14ac:dyDescent="0.25">
      <c r="A47" s="12" t="s">
        <v>34</v>
      </c>
      <c r="B47" s="19">
        <v>0</v>
      </c>
      <c r="C47" s="13">
        <v>0</v>
      </c>
      <c r="D47" s="19"/>
      <c r="E47" s="19"/>
      <c r="F47" s="19"/>
      <c r="G47" s="19"/>
      <c r="H47" s="19"/>
      <c r="I47" s="17"/>
      <c r="J47" s="17"/>
      <c r="K47" s="17"/>
      <c r="L47" s="17"/>
      <c r="M47" s="18"/>
      <c r="N47" s="13"/>
      <c r="O47" s="28"/>
      <c r="P47" s="11">
        <f t="shared" si="4"/>
        <v>0</v>
      </c>
    </row>
    <row r="48" spans="1:16" x14ac:dyDescent="0.25">
      <c r="A48" s="9" t="s">
        <v>35</v>
      </c>
      <c r="B48" s="24">
        <v>0</v>
      </c>
      <c r="C48" s="13">
        <v>0</v>
      </c>
      <c r="D48" s="24"/>
      <c r="E48" s="24"/>
      <c r="F48" s="24"/>
      <c r="G48" s="24"/>
      <c r="H48" s="19"/>
      <c r="I48" s="17"/>
      <c r="J48" s="17"/>
      <c r="K48" s="17"/>
      <c r="L48" s="17"/>
      <c r="M48" s="18"/>
      <c r="N48" s="13"/>
      <c r="O48" s="28"/>
      <c r="P48" s="11">
        <f t="shared" si="4"/>
        <v>0</v>
      </c>
    </row>
    <row r="49" spans="1:16" ht="25.5" x14ac:dyDescent="0.25">
      <c r="A49" s="12" t="s">
        <v>36</v>
      </c>
      <c r="B49" s="19">
        <v>0</v>
      </c>
      <c r="C49" s="13">
        <v>0</v>
      </c>
      <c r="D49" s="19"/>
      <c r="E49" s="19"/>
      <c r="F49" s="19"/>
      <c r="G49" s="19"/>
      <c r="H49" s="19"/>
      <c r="I49" s="17"/>
      <c r="J49" s="17"/>
      <c r="K49" s="17"/>
      <c r="L49" s="17"/>
      <c r="M49" s="18"/>
      <c r="N49" s="13"/>
      <c r="O49" s="28"/>
      <c r="P49" s="11">
        <f t="shared" si="4"/>
        <v>0</v>
      </c>
    </row>
    <row r="50" spans="1:16" ht="25.5" x14ac:dyDescent="0.25">
      <c r="A50" s="12" t="s">
        <v>37</v>
      </c>
      <c r="B50" s="19">
        <v>0</v>
      </c>
      <c r="C50" s="13">
        <v>0</v>
      </c>
      <c r="D50" s="19"/>
      <c r="E50" s="19"/>
      <c r="F50" s="19"/>
      <c r="G50" s="19"/>
      <c r="H50" s="19"/>
      <c r="I50" s="17"/>
      <c r="J50" s="17"/>
      <c r="K50" s="17"/>
      <c r="L50" s="17"/>
      <c r="M50" s="18"/>
      <c r="N50" s="13"/>
      <c r="O50" s="28"/>
      <c r="P50" s="11">
        <f t="shared" si="4"/>
        <v>0</v>
      </c>
    </row>
    <row r="51" spans="1:16" ht="25.5" x14ac:dyDescent="0.25">
      <c r="A51" s="12" t="s">
        <v>38</v>
      </c>
      <c r="B51" s="19">
        <v>0</v>
      </c>
      <c r="C51" s="13">
        <v>0</v>
      </c>
      <c r="D51" s="19"/>
      <c r="E51" s="19"/>
      <c r="F51" s="19"/>
      <c r="G51" s="19"/>
      <c r="H51" s="19"/>
      <c r="I51" s="17"/>
      <c r="J51" s="17"/>
      <c r="K51" s="17"/>
      <c r="L51" s="17"/>
      <c r="M51" s="18"/>
      <c r="N51" s="13"/>
      <c r="O51" s="28"/>
      <c r="P51" s="11">
        <f t="shared" si="4"/>
        <v>0</v>
      </c>
    </row>
    <row r="52" spans="1:16" ht="25.5" x14ac:dyDescent="0.25">
      <c r="A52" s="12" t="s">
        <v>39</v>
      </c>
      <c r="B52" s="19">
        <v>0</v>
      </c>
      <c r="C52" s="13">
        <v>0</v>
      </c>
      <c r="D52" s="19"/>
      <c r="E52" s="19"/>
      <c r="F52" s="19"/>
      <c r="G52" s="19"/>
      <c r="H52" s="19"/>
      <c r="I52" s="17"/>
      <c r="J52" s="17"/>
      <c r="K52" s="17"/>
      <c r="L52" s="17"/>
      <c r="M52" s="18"/>
      <c r="N52" s="13"/>
      <c r="O52" s="28"/>
      <c r="P52" s="11">
        <f t="shared" si="4"/>
        <v>0</v>
      </c>
    </row>
    <row r="53" spans="1:16" ht="25.5" x14ac:dyDescent="0.25">
      <c r="A53" s="12" t="s">
        <v>77</v>
      </c>
      <c r="B53" s="19">
        <v>0</v>
      </c>
      <c r="C53" s="13">
        <v>0</v>
      </c>
      <c r="D53" s="19"/>
      <c r="E53" s="19"/>
      <c r="F53" s="19"/>
      <c r="G53" s="19"/>
      <c r="H53" s="19"/>
      <c r="I53" s="17"/>
      <c r="J53" s="17"/>
      <c r="K53" s="17"/>
      <c r="L53" s="17"/>
      <c r="M53" s="18"/>
      <c r="N53" s="13"/>
      <c r="O53" s="28"/>
      <c r="P53" s="11">
        <f t="shared" si="4"/>
        <v>0</v>
      </c>
    </row>
    <row r="54" spans="1:16" ht="25.5" x14ac:dyDescent="0.25">
      <c r="A54" s="12" t="s">
        <v>40</v>
      </c>
      <c r="B54" s="19">
        <v>0</v>
      </c>
      <c r="C54" s="13">
        <v>0</v>
      </c>
      <c r="D54" s="19"/>
      <c r="E54" s="19"/>
      <c r="F54" s="19"/>
      <c r="G54" s="19"/>
      <c r="H54" s="19"/>
      <c r="I54" s="17"/>
      <c r="J54" s="17"/>
      <c r="K54" s="17"/>
      <c r="L54" s="17"/>
      <c r="M54" s="18"/>
      <c r="N54" s="13"/>
      <c r="O54" s="28"/>
      <c r="P54" s="11">
        <f t="shared" si="4"/>
        <v>0</v>
      </c>
    </row>
    <row r="55" spans="1:16" ht="25.5" x14ac:dyDescent="0.25">
      <c r="A55" s="12" t="s">
        <v>41</v>
      </c>
      <c r="B55" s="19">
        <v>0</v>
      </c>
      <c r="C55" s="13">
        <v>0</v>
      </c>
      <c r="D55" s="19"/>
      <c r="E55" s="19"/>
      <c r="F55" s="19"/>
      <c r="G55" s="19"/>
      <c r="H55" s="19"/>
      <c r="I55" s="17"/>
      <c r="J55" s="17"/>
      <c r="K55" s="17"/>
      <c r="L55" s="17"/>
      <c r="M55" s="18"/>
      <c r="N55" s="13"/>
      <c r="O55" s="28"/>
      <c r="P55" s="11">
        <f t="shared" si="4"/>
        <v>0</v>
      </c>
    </row>
    <row r="56" spans="1:16" ht="25.5" x14ac:dyDescent="0.25">
      <c r="A56" s="9" t="s">
        <v>42</v>
      </c>
      <c r="B56" s="95">
        <f>SUM(B57:B65)</f>
        <v>1073000</v>
      </c>
      <c r="C56" s="20">
        <f>+C57+C58+C59+C60+C61+C62+C63+C64+C65</f>
        <v>0</v>
      </c>
      <c r="D56" s="94">
        <f t="shared" ref="D56:O56" si="7">SUM(D57:D65)</f>
        <v>21051.200000000001</v>
      </c>
      <c r="E56" s="94">
        <f t="shared" si="7"/>
        <v>11564</v>
      </c>
      <c r="F56" s="94">
        <f t="shared" si="7"/>
        <v>242599.51</v>
      </c>
      <c r="G56" s="94">
        <f t="shared" si="7"/>
        <v>78768.800000000003</v>
      </c>
      <c r="H56" s="94">
        <f t="shared" si="7"/>
        <v>47475</v>
      </c>
      <c r="I56" s="94">
        <f t="shared" si="7"/>
        <v>0</v>
      </c>
      <c r="J56" s="94">
        <f t="shared" si="7"/>
        <v>0</v>
      </c>
      <c r="K56" s="94">
        <f t="shared" si="7"/>
        <v>0</v>
      </c>
      <c r="L56" s="94">
        <f t="shared" si="7"/>
        <v>0</v>
      </c>
      <c r="M56" s="94">
        <f t="shared" si="7"/>
        <v>0</v>
      </c>
      <c r="N56" s="94">
        <f t="shared" si="7"/>
        <v>0</v>
      </c>
      <c r="O56" s="94">
        <f t="shared" si="7"/>
        <v>0</v>
      </c>
      <c r="P56" s="11">
        <f t="shared" si="4"/>
        <v>401458.51</v>
      </c>
    </row>
    <row r="57" spans="1:16" x14ac:dyDescent="0.25">
      <c r="A57" s="12" t="s">
        <v>43</v>
      </c>
      <c r="B57" s="13">
        <v>160000</v>
      </c>
      <c r="C57" s="14"/>
      <c r="D57" s="25">
        <v>21051.200000000001</v>
      </c>
      <c r="E57" s="127"/>
      <c r="F57" s="127">
        <v>242599.51</v>
      </c>
      <c r="G57" s="127">
        <v>78768.800000000003</v>
      </c>
      <c r="H57" s="15">
        <v>47475</v>
      </c>
      <c r="I57" s="15"/>
      <c r="J57" s="17"/>
      <c r="K57" s="17"/>
      <c r="L57" s="17"/>
      <c r="M57" s="17"/>
      <c r="N57" s="15"/>
      <c r="O57" s="15"/>
      <c r="P57" s="11">
        <f>+D57+E57+F57+G57+H57+I57+J57+K57+L57+M57+N57+O57</f>
        <v>389894.51</v>
      </c>
    </row>
    <row r="58" spans="1:16" ht="25.5" x14ac:dyDescent="0.25">
      <c r="A58" s="12" t="s">
        <v>78</v>
      </c>
      <c r="B58" s="13"/>
      <c r="C58" s="14"/>
      <c r="D58" s="25"/>
      <c r="E58" s="19"/>
      <c r="F58" s="19"/>
      <c r="G58" s="19"/>
      <c r="H58" s="19"/>
      <c r="I58" s="19"/>
      <c r="J58" s="17"/>
      <c r="K58" s="17"/>
      <c r="L58" s="17"/>
      <c r="M58" s="18"/>
      <c r="N58" s="13"/>
      <c r="O58" s="15"/>
      <c r="P58" s="11">
        <f t="shared" si="4"/>
        <v>0</v>
      </c>
    </row>
    <row r="59" spans="1:16" ht="25.5" x14ac:dyDescent="0.25">
      <c r="A59" s="12" t="s">
        <v>44</v>
      </c>
      <c r="B59" s="13">
        <v>857000</v>
      </c>
      <c r="C59" s="14"/>
      <c r="D59" s="25"/>
      <c r="E59" s="127">
        <v>11564</v>
      </c>
      <c r="F59" s="16"/>
      <c r="G59" s="16"/>
      <c r="H59" s="15"/>
      <c r="I59" s="15"/>
      <c r="J59" s="17"/>
      <c r="K59" s="17"/>
      <c r="L59" s="17"/>
      <c r="M59" s="18"/>
      <c r="N59" s="15"/>
      <c r="O59" s="15"/>
      <c r="P59" s="11">
        <f t="shared" si="4"/>
        <v>11564</v>
      </c>
    </row>
    <row r="60" spans="1:16" ht="25.5" x14ac:dyDescent="0.25">
      <c r="A60" s="12" t="s">
        <v>45</v>
      </c>
      <c r="B60" s="13"/>
      <c r="C60" s="14"/>
      <c r="D60" s="25"/>
      <c r="E60" s="19"/>
      <c r="F60" s="14"/>
      <c r="G60" s="29"/>
      <c r="H60" s="17"/>
      <c r="I60" s="17"/>
      <c r="J60" s="17"/>
      <c r="K60" s="17"/>
      <c r="L60" s="17"/>
      <c r="M60" s="18"/>
      <c r="N60" s="13"/>
      <c r="O60" s="15"/>
      <c r="P60" s="11">
        <f t="shared" si="4"/>
        <v>0</v>
      </c>
    </row>
    <row r="61" spans="1:16" ht="25.5" x14ac:dyDescent="0.25">
      <c r="A61" s="12" t="s">
        <v>46</v>
      </c>
      <c r="B61" s="13">
        <v>36000</v>
      </c>
      <c r="C61" s="14"/>
      <c r="D61" s="25"/>
      <c r="E61" s="19"/>
      <c r="F61" s="14"/>
      <c r="G61" s="16"/>
      <c r="H61" s="15"/>
      <c r="I61" s="17"/>
      <c r="J61" s="17"/>
      <c r="K61" s="17"/>
      <c r="L61" s="17"/>
      <c r="M61" s="17"/>
      <c r="N61" s="129"/>
      <c r="O61" s="15"/>
      <c r="P61" s="11">
        <f t="shared" si="4"/>
        <v>0</v>
      </c>
    </row>
    <row r="62" spans="1:16" x14ac:dyDescent="0.25">
      <c r="A62" s="12" t="s">
        <v>47</v>
      </c>
      <c r="B62" s="13">
        <v>20000</v>
      </c>
      <c r="C62" s="14"/>
      <c r="D62" s="25"/>
      <c r="E62" s="19"/>
      <c r="F62" s="19"/>
      <c r="G62" s="16"/>
      <c r="H62" s="26"/>
      <c r="I62" s="26"/>
      <c r="J62" s="17"/>
      <c r="K62" s="17"/>
      <c r="L62" s="17"/>
      <c r="M62" s="18"/>
      <c r="N62" s="13"/>
      <c r="O62" s="15"/>
      <c r="P62" s="11">
        <f t="shared" si="4"/>
        <v>0</v>
      </c>
    </row>
    <row r="63" spans="1:16" x14ac:dyDescent="0.25">
      <c r="A63" s="12" t="s">
        <v>79</v>
      </c>
      <c r="B63" s="13"/>
      <c r="C63" s="14"/>
      <c r="D63" s="25"/>
      <c r="E63" s="19"/>
      <c r="F63" s="19"/>
      <c r="G63" s="19"/>
      <c r="H63" s="26"/>
      <c r="I63" s="26"/>
      <c r="J63" s="17"/>
      <c r="K63" s="17"/>
      <c r="L63" s="17"/>
      <c r="M63" s="18"/>
      <c r="N63" s="13"/>
      <c r="O63" s="15"/>
      <c r="P63" s="11">
        <f t="shared" si="4"/>
        <v>0</v>
      </c>
    </row>
    <row r="64" spans="1:16" x14ac:dyDescent="0.25">
      <c r="A64" s="12" t="s">
        <v>48</v>
      </c>
      <c r="B64" s="13"/>
      <c r="C64" s="14"/>
      <c r="D64" s="25"/>
      <c r="E64" s="19"/>
      <c r="F64" s="19"/>
      <c r="G64" s="19"/>
      <c r="H64" s="19"/>
      <c r="I64" s="26"/>
      <c r="J64" s="17"/>
      <c r="K64" s="17"/>
      <c r="L64" s="17"/>
      <c r="M64" s="18"/>
      <c r="N64" s="15"/>
      <c r="O64" s="15"/>
      <c r="P64" s="11">
        <f t="shared" si="4"/>
        <v>0</v>
      </c>
    </row>
    <row r="65" spans="1:17" ht="25.5" x14ac:dyDescent="0.25">
      <c r="A65" s="12" t="s">
        <v>49</v>
      </c>
      <c r="B65" s="13"/>
      <c r="C65" s="14"/>
      <c r="D65" s="25"/>
      <c r="E65" s="19"/>
      <c r="F65" s="19"/>
      <c r="G65" s="19"/>
      <c r="H65" s="19"/>
      <c r="I65" s="26"/>
      <c r="J65" s="17"/>
      <c r="K65" s="17"/>
      <c r="L65" s="17"/>
      <c r="M65" s="18"/>
      <c r="N65" s="13"/>
      <c r="O65" s="19"/>
      <c r="P65" s="11">
        <f t="shared" si="4"/>
        <v>0</v>
      </c>
    </row>
    <row r="66" spans="1:17" x14ac:dyDescent="0.25">
      <c r="A66" s="9" t="s">
        <v>50</v>
      </c>
      <c r="B66" s="20">
        <f>+B67+B68+B69+B70</f>
        <v>0</v>
      </c>
      <c r="C66" s="20"/>
      <c r="D66" s="114">
        <f>+D67+D68+D69+D70</f>
        <v>0</v>
      </c>
      <c r="E66" s="20"/>
      <c r="F66" s="20"/>
      <c r="G66" s="20"/>
      <c r="H66" s="20"/>
      <c r="I66" s="21"/>
      <c r="J66" s="21"/>
      <c r="K66" s="21"/>
      <c r="L66" s="21"/>
      <c r="M66" s="22"/>
      <c r="N66" s="23"/>
      <c r="O66" s="19"/>
      <c r="P66" s="11">
        <f t="shared" si="4"/>
        <v>0</v>
      </c>
    </row>
    <row r="67" spans="1:17" x14ac:dyDescent="0.25">
      <c r="A67" s="12" t="s">
        <v>51</v>
      </c>
      <c r="B67" s="13"/>
      <c r="C67" s="14"/>
      <c r="D67" s="19">
        <v>0</v>
      </c>
      <c r="E67" s="24"/>
      <c r="F67" s="17"/>
      <c r="G67" s="16"/>
      <c r="H67" s="15"/>
      <c r="I67" s="17"/>
      <c r="J67" s="17"/>
      <c r="K67" s="17"/>
      <c r="L67" s="17"/>
      <c r="M67" s="18"/>
      <c r="N67" s="15"/>
      <c r="O67" s="19"/>
      <c r="P67" s="11">
        <f t="shared" si="4"/>
        <v>0</v>
      </c>
    </row>
    <row r="68" spans="1:17" x14ac:dyDescent="0.25">
      <c r="A68" s="12" t="s">
        <v>52</v>
      </c>
      <c r="B68" s="13">
        <v>0</v>
      </c>
      <c r="C68" s="13"/>
      <c r="D68" s="19">
        <v>0</v>
      </c>
      <c r="E68" s="24"/>
      <c r="F68" s="19"/>
      <c r="G68" s="19"/>
      <c r="H68" s="19"/>
      <c r="I68" s="19"/>
      <c r="J68" s="17"/>
      <c r="K68" s="17"/>
      <c r="L68" s="17"/>
      <c r="M68" s="18"/>
      <c r="N68" s="17"/>
      <c r="O68" s="19"/>
      <c r="P68" s="11">
        <f t="shared" si="4"/>
        <v>0</v>
      </c>
    </row>
    <row r="69" spans="1:17" ht="25.5" x14ac:dyDescent="0.25">
      <c r="A69" s="12" t="s">
        <v>53</v>
      </c>
      <c r="B69" s="13">
        <v>0</v>
      </c>
      <c r="C69" s="13"/>
      <c r="D69" s="19">
        <v>0</v>
      </c>
      <c r="E69" s="24"/>
      <c r="F69" s="24"/>
      <c r="G69" s="24"/>
      <c r="H69" s="24"/>
      <c r="I69" s="19"/>
      <c r="J69" s="17"/>
      <c r="K69" s="17"/>
      <c r="L69" s="17"/>
      <c r="M69" s="18"/>
      <c r="N69" s="17"/>
      <c r="O69" s="19"/>
      <c r="P69" s="11">
        <f t="shared" si="4"/>
        <v>0</v>
      </c>
    </row>
    <row r="70" spans="1:17" ht="27" customHeight="1" x14ac:dyDescent="0.25">
      <c r="A70" s="30" t="s">
        <v>54</v>
      </c>
      <c r="B70" s="13">
        <v>0</v>
      </c>
      <c r="C70" s="13">
        <v>0</v>
      </c>
      <c r="D70" s="19">
        <v>0</v>
      </c>
      <c r="E70" s="24"/>
      <c r="F70" s="24"/>
      <c r="G70" s="24"/>
      <c r="H70" s="24"/>
      <c r="I70" s="19"/>
      <c r="J70" s="17"/>
      <c r="K70" s="17"/>
      <c r="L70" s="17"/>
      <c r="M70" s="18"/>
      <c r="N70" s="17"/>
      <c r="O70" s="19"/>
      <c r="P70" s="11">
        <f t="shared" si="4"/>
        <v>0</v>
      </c>
    </row>
    <row r="71" spans="1:17" ht="25.5" x14ac:dyDescent="0.25">
      <c r="A71" s="9" t="s">
        <v>55</v>
      </c>
      <c r="B71" s="24">
        <v>0</v>
      </c>
      <c r="C71" s="13">
        <v>0</v>
      </c>
      <c r="D71" s="24">
        <f>+D72+D73</f>
        <v>0</v>
      </c>
      <c r="E71" s="24"/>
      <c r="F71" s="24"/>
      <c r="G71" s="24"/>
      <c r="H71" s="24"/>
      <c r="I71" s="19"/>
      <c r="J71" s="17"/>
      <c r="K71" s="17"/>
      <c r="L71" s="17"/>
      <c r="M71" s="18"/>
      <c r="N71" s="17"/>
      <c r="O71" s="19"/>
      <c r="P71" s="11">
        <f t="shared" si="4"/>
        <v>0</v>
      </c>
    </row>
    <row r="72" spans="1:17" x14ac:dyDescent="0.25">
      <c r="A72" s="12" t="s">
        <v>56</v>
      </c>
      <c r="B72" s="19">
        <v>0</v>
      </c>
      <c r="C72" s="13">
        <v>0</v>
      </c>
      <c r="D72" s="19">
        <v>0</v>
      </c>
      <c r="E72" s="24"/>
      <c r="F72" s="24"/>
      <c r="G72" s="24"/>
      <c r="H72" s="24"/>
      <c r="I72" s="19"/>
      <c r="J72" s="17"/>
      <c r="K72" s="17"/>
      <c r="L72" s="17"/>
      <c r="M72" s="18"/>
      <c r="N72" s="17"/>
      <c r="O72" s="19"/>
      <c r="P72" s="11">
        <f t="shared" si="4"/>
        <v>0</v>
      </c>
    </row>
    <row r="73" spans="1:17" ht="25.5" x14ac:dyDescent="0.25">
      <c r="A73" s="12" t="s">
        <v>57</v>
      </c>
      <c r="B73" s="19">
        <v>0</v>
      </c>
      <c r="C73" s="13">
        <v>0</v>
      </c>
      <c r="D73" s="19">
        <v>0</v>
      </c>
      <c r="E73" s="24"/>
      <c r="F73" s="24"/>
      <c r="G73" s="24"/>
      <c r="H73" s="24"/>
      <c r="I73" s="19"/>
      <c r="J73" s="17"/>
      <c r="K73" s="17"/>
      <c r="L73" s="17"/>
      <c r="M73" s="18"/>
      <c r="N73" s="17"/>
      <c r="O73" s="19"/>
      <c r="P73" s="11">
        <f t="shared" si="4"/>
        <v>0</v>
      </c>
    </row>
    <row r="74" spans="1:17" x14ac:dyDescent="0.25">
      <c r="A74" s="9" t="s">
        <v>58</v>
      </c>
      <c r="B74" s="24">
        <v>0</v>
      </c>
      <c r="C74" s="13">
        <v>0</v>
      </c>
      <c r="D74" s="24">
        <v>0</v>
      </c>
      <c r="E74" s="24"/>
      <c r="F74" s="24"/>
      <c r="G74" s="24"/>
      <c r="H74" s="24"/>
      <c r="I74" s="19"/>
      <c r="J74" s="17"/>
      <c r="K74" s="17"/>
      <c r="L74" s="17"/>
      <c r="M74" s="18"/>
      <c r="N74" s="17"/>
      <c r="O74" s="19"/>
      <c r="P74" s="11">
        <f>+D74+E74+F74+G74+H74+I74+J74+K74+L74+M74+N74+O74</f>
        <v>0</v>
      </c>
    </row>
    <row r="75" spans="1:17" ht="25.5" x14ac:dyDescent="0.25">
      <c r="A75" s="12" t="s">
        <v>59</v>
      </c>
      <c r="B75" s="19">
        <v>0</v>
      </c>
      <c r="C75" s="13">
        <v>0</v>
      </c>
      <c r="D75" s="19">
        <v>0</v>
      </c>
      <c r="E75" s="24"/>
      <c r="F75" s="24"/>
      <c r="G75" s="24"/>
      <c r="H75" s="24"/>
      <c r="I75" s="19"/>
      <c r="J75" s="17"/>
      <c r="K75" s="17"/>
      <c r="L75" s="17"/>
      <c r="M75" s="18"/>
      <c r="N75" s="17"/>
      <c r="O75" s="19"/>
      <c r="P75" s="11">
        <f>+D75+E75+F75+G75+H75+I75+J75+K75+L75+M75+N75+O75</f>
        <v>0</v>
      </c>
    </row>
    <row r="76" spans="1:17" ht="25.5" x14ac:dyDescent="0.25">
      <c r="A76" s="12" t="s">
        <v>60</v>
      </c>
      <c r="B76" s="19">
        <v>0</v>
      </c>
      <c r="C76" s="13">
        <v>0</v>
      </c>
      <c r="D76" s="19">
        <v>0</v>
      </c>
      <c r="E76" s="24"/>
      <c r="F76" s="24"/>
      <c r="G76" s="24"/>
      <c r="H76" s="24"/>
      <c r="I76" s="19"/>
      <c r="J76" s="19"/>
      <c r="K76" s="19"/>
      <c r="L76" s="19"/>
      <c r="M76" s="18"/>
      <c r="N76" s="17"/>
      <c r="O76" s="19"/>
      <c r="P76" s="11">
        <f t="shared" si="4"/>
        <v>0</v>
      </c>
    </row>
    <row r="77" spans="1:17" ht="25.5" x14ac:dyDescent="0.25">
      <c r="A77" s="12" t="s">
        <v>61</v>
      </c>
      <c r="B77" s="19">
        <v>0</v>
      </c>
      <c r="C77" s="13">
        <v>0</v>
      </c>
      <c r="D77" s="19">
        <v>0</v>
      </c>
      <c r="E77" s="24">
        <v>0</v>
      </c>
      <c r="F77" s="24">
        <v>0</v>
      </c>
      <c r="G77" s="24">
        <v>0</v>
      </c>
      <c r="H77" s="24">
        <v>0</v>
      </c>
      <c r="I77" s="19"/>
      <c r="J77" s="19"/>
      <c r="K77" s="19"/>
      <c r="L77" s="19"/>
      <c r="M77" s="18"/>
      <c r="N77" s="17"/>
      <c r="O77" s="19"/>
      <c r="P77" s="11">
        <f t="shared" si="4"/>
        <v>0</v>
      </c>
    </row>
    <row r="78" spans="1:17" x14ac:dyDescent="0.25">
      <c r="A78" s="9" t="s">
        <v>64</v>
      </c>
      <c r="B78" s="24">
        <v>0</v>
      </c>
      <c r="C78" s="13">
        <v>0</v>
      </c>
      <c r="D78" s="19">
        <v>0</v>
      </c>
      <c r="E78" s="24">
        <v>0</v>
      </c>
      <c r="F78" s="24">
        <v>0</v>
      </c>
      <c r="G78" s="24">
        <v>0</v>
      </c>
      <c r="H78" s="24">
        <v>0</v>
      </c>
      <c r="I78" s="19"/>
      <c r="J78" s="19"/>
      <c r="K78" s="19"/>
      <c r="L78" s="19"/>
      <c r="M78" s="18"/>
      <c r="N78" s="19"/>
      <c r="O78" s="19"/>
      <c r="P78" s="11">
        <f t="shared" si="4"/>
        <v>0</v>
      </c>
      <c r="Q78" s="2"/>
    </row>
    <row r="79" spans="1:17" x14ac:dyDescent="0.25">
      <c r="A79" s="12" t="s">
        <v>65</v>
      </c>
      <c r="B79" s="19">
        <v>0</v>
      </c>
      <c r="C79" s="13">
        <v>0</v>
      </c>
      <c r="D79" s="19">
        <v>0</v>
      </c>
      <c r="E79" s="24">
        <v>0</v>
      </c>
      <c r="F79" s="24">
        <v>0</v>
      </c>
      <c r="G79" s="24">
        <v>0</v>
      </c>
      <c r="H79" s="24">
        <v>0</v>
      </c>
      <c r="I79" s="19"/>
      <c r="J79" s="19"/>
      <c r="K79" s="19"/>
      <c r="L79" s="19"/>
      <c r="M79" s="18"/>
      <c r="N79" s="19"/>
      <c r="O79" s="19"/>
      <c r="P79" s="11">
        <f t="shared" ref="P79:P86" si="8">+D79+E79+F79+G79+H79+I79+J79+K79+L79+M79+N79+O79</f>
        <v>0</v>
      </c>
      <c r="Q79" s="2"/>
    </row>
    <row r="80" spans="1:17" ht="25.5" x14ac:dyDescent="0.25">
      <c r="A80" s="12" t="s">
        <v>66</v>
      </c>
      <c r="B80" s="19">
        <v>0</v>
      </c>
      <c r="C80" s="13">
        <v>0</v>
      </c>
      <c r="D80" s="19">
        <v>0</v>
      </c>
      <c r="E80" s="24">
        <v>0</v>
      </c>
      <c r="F80" s="24">
        <v>0</v>
      </c>
      <c r="G80" s="24">
        <v>0</v>
      </c>
      <c r="H80" s="24">
        <v>0</v>
      </c>
      <c r="I80" s="19"/>
      <c r="J80" s="19"/>
      <c r="K80" s="19"/>
      <c r="L80" s="19"/>
      <c r="M80" s="18"/>
      <c r="N80" s="19"/>
      <c r="O80" s="19"/>
      <c r="P80" s="11">
        <f t="shared" si="8"/>
        <v>0</v>
      </c>
      <c r="Q80" s="2"/>
    </row>
    <row r="81" spans="1:20" ht="25.5" x14ac:dyDescent="0.25">
      <c r="A81" s="12" t="s">
        <v>67</v>
      </c>
      <c r="B81" s="19">
        <v>0</v>
      </c>
      <c r="C81" s="13">
        <v>0</v>
      </c>
      <c r="D81" s="19">
        <v>0</v>
      </c>
      <c r="E81" s="24">
        <v>0</v>
      </c>
      <c r="F81" s="24">
        <v>0</v>
      </c>
      <c r="G81" s="24">
        <v>0</v>
      </c>
      <c r="H81" s="24">
        <v>0</v>
      </c>
      <c r="I81" s="19"/>
      <c r="J81" s="19"/>
      <c r="K81" s="19"/>
      <c r="L81" s="19"/>
      <c r="M81" s="18"/>
      <c r="N81" s="19"/>
      <c r="O81" s="19"/>
      <c r="P81" s="11">
        <f t="shared" si="8"/>
        <v>0</v>
      </c>
      <c r="Q81" s="2"/>
    </row>
    <row r="82" spans="1:20" x14ac:dyDescent="0.25">
      <c r="A82" s="9" t="s">
        <v>68</v>
      </c>
      <c r="B82" s="24">
        <v>0</v>
      </c>
      <c r="C82" s="27">
        <v>0</v>
      </c>
      <c r="D82" s="19">
        <v>0</v>
      </c>
      <c r="E82" s="24">
        <v>0</v>
      </c>
      <c r="F82" s="24">
        <v>0</v>
      </c>
      <c r="G82" s="24">
        <v>0</v>
      </c>
      <c r="H82" s="24">
        <v>0</v>
      </c>
      <c r="I82" s="19"/>
      <c r="J82" s="19"/>
      <c r="K82" s="19"/>
      <c r="L82" s="19"/>
      <c r="M82" s="18"/>
      <c r="N82" s="19"/>
      <c r="O82" s="19"/>
      <c r="P82" s="11">
        <f t="shared" si="8"/>
        <v>0</v>
      </c>
    </row>
    <row r="83" spans="1:20" ht="25.5" x14ac:dyDescent="0.25">
      <c r="A83" s="12" t="s">
        <v>69</v>
      </c>
      <c r="B83" s="19">
        <v>0</v>
      </c>
      <c r="C83" s="13">
        <v>0</v>
      </c>
      <c r="D83" s="19">
        <v>0</v>
      </c>
      <c r="E83" s="24">
        <v>0</v>
      </c>
      <c r="F83" s="24">
        <v>0</v>
      </c>
      <c r="G83" s="24">
        <v>0</v>
      </c>
      <c r="H83" s="24">
        <v>0</v>
      </c>
      <c r="I83" s="19"/>
      <c r="J83" s="19"/>
      <c r="K83" s="19"/>
      <c r="L83" s="19"/>
      <c r="M83" s="18"/>
      <c r="N83" s="19"/>
      <c r="O83" s="19"/>
      <c r="P83" s="11">
        <f t="shared" si="8"/>
        <v>0</v>
      </c>
    </row>
    <row r="84" spans="1:20" ht="25.5" x14ac:dyDescent="0.25">
      <c r="A84" s="12" t="s">
        <v>70</v>
      </c>
      <c r="B84" s="19">
        <v>0</v>
      </c>
      <c r="C84" s="13"/>
      <c r="D84" s="19">
        <v>0</v>
      </c>
      <c r="E84" s="24">
        <v>0</v>
      </c>
      <c r="F84" s="24">
        <v>0</v>
      </c>
      <c r="G84" s="24">
        <v>0</v>
      </c>
      <c r="H84" s="24">
        <v>0</v>
      </c>
      <c r="I84" s="19"/>
      <c r="J84" s="19"/>
      <c r="K84" s="19"/>
      <c r="L84" s="19"/>
      <c r="M84" s="18"/>
      <c r="N84" s="19"/>
      <c r="O84" s="19"/>
      <c r="P84" s="11">
        <f t="shared" si="8"/>
        <v>0</v>
      </c>
    </row>
    <row r="85" spans="1:20" x14ac:dyDescent="0.25">
      <c r="A85" s="9" t="s">
        <v>71</v>
      </c>
      <c r="B85" s="24">
        <v>0</v>
      </c>
      <c r="C85" s="13">
        <v>0</v>
      </c>
      <c r="D85" s="19">
        <v>0</v>
      </c>
      <c r="E85" s="24">
        <v>0</v>
      </c>
      <c r="F85" s="24">
        <v>0</v>
      </c>
      <c r="G85" s="24">
        <v>0</v>
      </c>
      <c r="H85" s="24">
        <v>0</v>
      </c>
      <c r="I85" s="19"/>
      <c r="J85" s="19"/>
      <c r="K85" s="19"/>
      <c r="L85" s="19"/>
      <c r="M85" s="18"/>
      <c r="N85" s="19"/>
      <c r="O85" s="19"/>
      <c r="P85" s="11">
        <f t="shared" si="8"/>
        <v>0</v>
      </c>
    </row>
    <row r="86" spans="1:20" ht="25.5" x14ac:dyDescent="0.25">
      <c r="A86" s="31" t="s">
        <v>72</v>
      </c>
      <c r="B86" s="32"/>
      <c r="C86" s="33">
        <v>0</v>
      </c>
      <c r="D86" s="32">
        <v>0</v>
      </c>
      <c r="E86" s="34">
        <v>0</v>
      </c>
      <c r="F86" s="34">
        <v>0</v>
      </c>
      <c r="G86" s="34">
        <v>0</v>
      </c>
      <c r="H86" s="34"/>
      <c r="I86" s="32"/>
      <c r="J86" s="32"/>
      <c r="K86" s="32"/>
      <c r="L86" s="32"/>
      <c r="M86" s="35"/>
      <c r="N86" s="32"/>
      <c r="O86" s="32"/>
      <c r="P86" s="36">
        <f t="shared" si="8"/>
        <v>0</v>
      </c>
      <c r="T86" s="7"/>
    </row>
    <row r="87" spans="1:20" x14ac:dyDescent="0.25">
      <c r="A87" s="112" t="s">
        <v>62</v>
      </c>
      <c r="B87" s="124">
        <f>+B14+B20+B30+B40+B56+B66</f>
        <v>10592792.27</v>
      </c>
      <c r="C87" s="113">
        <f>+C14+C20+C30+C40+C56+C66</f>
        <v>0</v>
      </c>
      <c r="D87" s="124">
        <f>+D14+D20+D30+D40+D56</f>
        <v>122060.65999999999</v>
      </c>
      <c r="E87" s="124">
        <f>+E14+E20+E30+E40+E56+E66</f>
        <v>719234.92</v>
      </c>
      <c r="F87" s="124">
        <f>+F14+F20+F30+F40+F56+F66</f>
        <v>786594.04</v>
      </c>
      <c r="G87" s="124">
        <f>+G14+G20+G30+G40+G56+G66</f>
        <v>1073312.31</v>
      </c>
      <c r="H87" s="124">
        <f>+H14+H20+H30+H40+H56+H66</f>
        <v>1089634.68</v>
      </c>
      <c r="I87" s="124">
        <f t="shared" ref="I87:O87" si="9">+I14+I20+I30+I40+I56+I66</f>
        <v>0</v>
      </c>
      <c r="J87" s="124">
        <f t="shared" si="9"/>
        <v>0</v>
      </c>
      <c r="K87" s="124">
        <f t="shared" si="9"/>
        <v>0</v>
      </c>
      <c r="L87" s="124">
        <f t="shared" si="9"/>
        <v>0</v>
      </c>
      <c r="M87" s="124">
        <f t="shared" si="9"/>
        <v>0</v>
      </c>
      <c r="N87" s="124">
        <f t="shared" si="9"/>
        <v>0</v>
      </c>
      <c r="O87" s="124">
        <f t="shared" si="9"/>
        <v>0</v>
      </c>
      <c r="P87" s="124">
        <f>+D87+E87+F87+G87+H87+I87+J87+K87+L87+M87+N87+O87</f>
        <v>3790836.6100000003</v>
      </c>
      <c r="Q87" s="3"/>
      <c r="T87" s="3"/>
    </row>
    <row r="88" spans="1:20" ht="15.75" thickBot="1" x14ac:dyDescent="0.3">
      <c r="D88" s="93"/>
      <c r="K88" s="3"/>
    </row>
    <row r="89" spans="1:20" ht="35.25" customHeight="1" thickBot="1" x14ac:dyDescent="0.3">
      <c r="A89" s="4" t="s">
        <v>81</v>
      </c>
      <c r="F89" s="8"/>
      <c r="I89" s="3"/>
    </row>
    <row r="90" spans="1:20" ht="49.5" thickBot="1" x14ac:dyDescent="0.3">
      <c r="A90" s="5" t="s">
        <v>82</v>
      </c>
      <c r="F90" s="8"/>
      <c r="G90" s="8"/>
    </row>
    <row r="91" spans="1:20" ht="97.5" thickBot="1" x14ac:dyDescent="0.3">
      <c r="A91" s="6" t="s">
        <v>83</v>
      </c>
    </row>
    <row r="92" spans="1:20" x14ac:dyDescent="0.25">
      <c r="C92" s="96" t="s">
        <v>127</v>
      </c>
      <c r="P92" s="96" t="s">
        <v>130</v>
      </c>
    </row>
    <row r="93" spans="1:20" x14ac:dyDescent="0.25">
      <c r="C93" s="96" t="s">
        <v>128</v>
      </c>
      <c r="P93" s="96" t="s">
        <v>131</v>
      </c>
    </row>
    <row r="94" spans="1:20" x14ac:dyDescent="0.25">
      <c r="A94" s="96" t="s">
        <v>124</v>
      </c>
      <c r="C94" s="96" t="s">
        <v>129</v>
      </c>
      <c r="P94" s="96" t="s">
        <v>132</v>
      </c>
    </row>
    <row r="95" spans="1:20" ht="15.75" x14ac:dyDescent="0.25">
      <c r="A95" s="97" t="s">
        <v>125</v>
      </c>
    </row>
    <row r="96" spans="1:20" ht="15.75" x14ac:dyDescent="0.25">
      <c r="A96" s="98" t="s">
        <v>126</v>
      </c>
    </row>
  </sheetData>
  <mergeCells count="8">
    <mergeCell ref="D11:P11"/>
    <mergeCell ref="A3:P3"/>
    <mergeCell ref="A4:P4"/>
    <mergeCell ref="A11:A12"/>
    <mergeCell ref="B11:B12"/>
    <mergeCell ref="C11:C12"/>
    <mergeCell ref="A5:P5"/>
    <mergeCell ref="A6:P6"/>
  </mergeCells>
  <pageMargins left="0.17" right="0.23" top="0.17" bottom="0.17" header="0.3" footer="0.3"/>
  <pageSetup scale="6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9"/>
  <sheetViews>
    <sheetView workbookViewId="0">
      <selection activeCell="F12" sqref="F12"/>
    </sheetView>
  </sheetViews>
  <sheetFormatPr baseColWidth="10" defaultColWidth="11.5703125" defaultRowHeight="15" x14ac:dyDescent="0.25"/>
  <cols>
    <col min="1" max="1" width="53.42578125" customWidth="1"/>
    <col min="2" max="2" width="13.42578125" customWidth="1"/>
    <col min="3" max="3" width="14.7109375" customWidth="1"/>
    <col min="4" max="4" width="13.140625" customWidth="1"/>
    <col min="5" max="5" width="14.42578125" customWidth="1"/>
    <col min="6" max="6" width="14.140625" customWidth="1"/>
    <col min="7" max="7" width="13.7109375" customWidth="1"/>
    <col min="8" max="9" width="14.140625" customWidth="1"/>
    <col min="10" max="10" width="16.28515625" customWidth="1"/>
    <col min="11" max="11" width="15.85546875" customWidth="1"/>
    <col min="12" max="12" width="15.5703125" customWidth="1"/>
    <col min="13" max="13" width="15.7109375" customWidth="1"/>
    <col min="14" max="14" width="15.42578125" customWidth="1"/>
  </cols>
  <sheetData>
    <row r="1" spans="1:14" ht="25.5" customHeight="1" thickBot="1" x14ac:dyDescent="0.3">
      <c r="A1" s="37" t="s">
        <v>85</v>
      </c>
      <c r="B1" s="38" t="s">
        <v>86</v>
      </c>
      <c r="C1" s="39"/>
      <c r="D1" s="40"/>
      <c r="E1" s="40"/>
      <c r="F1" s="40"/>
      <c r="G1" s="40"/>
      <c r="H1" s="40"/>
      <c r="I1" s="40"/>
      <c r="J1" s="40"/>
      <c r="K1" s="40"/>
      <c r="L1" s="40"/>
      <c r="M1" s="40"/>
      <c r="N1" s="41"/>
    </row>
    <row r="2" spans="1:14" ht="18.75" customHeight="1" x14ac:dyDescent="0.25">
      <c r="A2" s="42" t="s">
        <v>87</v>
      </c>
      <c r="B2" s="133" t="s">
        <v>138</v>
      </c>
      <c r="C2" s="134" t="s">
        <v>139</v>
      </c>
      <c r="D2" s="135" t="s">
        <v>140</v>
      </c>
      <c r="E2" s="135" t="s">
        <v>141</v>
      </c>
      <c r="F2" s="135" t="s">
        <v>142</v>
      </c>
      <c r="G2" s="135" t="s">
        <v>143</v>
      </c>
      <c r="H2" s="135" t="s">
        <v>144</v>
      </c>
      <c r="I2" s="135" t="s">
        <v>145</v>
      </c>
      <c r="J2" s="135" t="s">
        <v>146</v>
      </c>
      <c r="K2" s="135" t="s">
        <v>147</v>
      </c>
      <c r="L2" s="135" t="s">
        <v>151</v>
      </c>
      <c r="M2" s="135" t="s">
        <v>149</v>
      </c>
      <c r="N2" s="136" t="s">
        <v>152</v>
      </c>
    </row>
    <row r="3" spans="1:14" ht="15" customHeight="1" x14ac:dyDescent="0.25">
      <c r="A3" s="43" t="s">
        <v>88</v>
      </c>
      <c r="B3" s="44"/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>
        <f>SUM(B3:M3)</f>
        <v>0</v>
      </c>
    </row>
    <row r="4" spans="1:14" x14ac:dyDescent="0.25">
      <c r="A4" s="47" t="s">
        <v>89</v>
      </c>
      <c r="B4" s="48"/>
      <c r="C4" s="49"/>
      <c r="D4" s="46"/>
      <c r="E4" s="46"/>
      <c r="F4" s="46"/>
      <c r="G4" s="46"/>
      <c r="H4" s="46"/>
      <c r="I4" s="46"/>
      <c r="J4" s="46"/>
      <c r="K4" s="46"/>
      <c r="L4" s="46"/>
      <c r="M4" s="46"/>
      <c r="N4" s="46">
        <f>SUM(B4:M4)</f>
        <v>0</v>
      </c>
    </row>
    <row r="5" spans="1:14" x14ac:dyDescent="0.25">
      <c r="A5" s="50" t="s">
        <v>90</v>
      </c>
      <c r="B5" s="48"/>
      <c r="C5" s="51"/>
      <c r="D5" s="46"/>
      <c r="E5" s="46"/>
      <c r="F5" s="46"/>
      <c r="G5" s="46"/>
      <c r="H5" s="46"/>
      <c r="I5" s="46"/>
      <c r="J5" s="46"/>
      <c r="K5" s="46"/>
      <c r="L5" s="46"/>
      <c r="M5" s="46"/>
      <c r="N5" s="46">
        <f t="shared" ref="N5:N38" si="0">SUM(B5:M5)</f>
        <v>0</v>
      </c>
    </row>
    <row r="6" spans="1:14" x14ac:dyDescent="0.25">
      <c r="A6" s="47" t="s">
        <v>91</v>
      </c>
      <c r="B6" s="52"/>
      <c r="C6" s="53"/>
      <c r="D6" s="46"/>
      <c r="E6" s="46"/>
      <c r="F6" s="46"/>
      <c r="G6" s="46"/>
      <c r="H6" s="46"/>
      <c r="I6" s="46"/>
      <c r="J6" s="46"/>
      <c r="K6" s="46"/>
      <c r="L6" s="46"/>
      <c r="M6" s="46"/>
      <c r="N6" s="46">
        <f t="shared" si="0"/>
        <v>0</v>
      </c>
    </row>
    <row r="7" spans="1:14" x14ac:dyDescent="0.25">
      <c r="A7" s="47" t="s">
        <v>92</v>
      </c>
      <c r="B7" s="52"/>
      <c r="C7" s="54"/>
      <c r="D7" s="46"/>
      <c r="E7" s="46"/>
      <c r="F7" s="46"/>
      <c r="G7" s="46"/>
      <c r="H7" s="46"/>
      <c r="I7" s="46"/>
      <c r="J7" s="46"/>
      <c r="K7" s="46"/>
      <c r="L7" s="46"/>
      <c r="M7" s="46"/>
      <c r="N7" s="46">
        <f t="shared" si="0"/>
        <v>0</v>
      </c>
    </row>
    <row r="8" spans="1:14" x14ac:dyDescent="0.25">
      <c r="A8" s="47" t="s">
        <v>93</v>
      </c>
      <c r="B8" s="52"/>
      <c r="C8" s="53"/>
      <c r="D8" s="46"/>
      <c r="E8" s="46"/>
      <c r="F8" s="46"/>
      <c r="G8" s="46"/>
      <c r="H8" s="46"/>
      <c r="I8" s="46"/>
      <c r="J8" s="46"/>
      <c r="K8" s="46"/>
      <c r="L8" s="46"/>
      <c r="M8" s="46"/>
      <c r="N8" s="46">
        <f t="shared" si="0"/>
        <v>0</v>
      </c>
    </row>
    <row r="9" spans="1:14" x14ac:dyDescent="0.25">
      <c r="A9" s="47" t="s">
        <v>94</v>
      </c>
      <c r="B9" s="48"/>
      <c r="C9" s="55"/>
      <c r="D9" s="46"/>
      <c r="E9" s="46"/>
      <c r="F9" s="46"/>
      <c r="G9" s="46"/>
      <c r="H9" s="46"/>
      <c r="I9" s="46"/>
      <c r="J9" s="46"/>
      <c r="K9" s="46"/>
      <c r="L9" s="46"/>
      <c r="M9" s="46"/>
      <c r="N9" s="46">
        <f t="shared" si="0"/>
        <v>0</v>
      </c>
    </row>
    <row r="10" spans="1:14" x14ac:dyDescent="0.25">
      <c r="A10" s="47" t="s">
        <v>95</v>
      </c>
      <c r="B10" s="48"/>
      <c r="C10" s="55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>
        <f t="shared" si="0"/>
        <v>0</v>
      </c>
    </row>
    <row r="11" spans="1:14" x14ac:dyDescent="0.25">
      <c r="A11" s="47" t="s">
        <v>96</v>
      </c>
      <c r="B11" s="48"/>
      <c r="C11" s="55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>
        <f t="shared" si="0"/>
        <v>0</v>
      </c>
    </row>
    <row r="12" spans="1:14" x14ac:dyDescent="0.25">
      <c r="A12" s="47" t="s">
        <v>97</v>
      </c>
      <c r="B12" s="48">
        <v>453473.02</v>
      </c>
      <c r="C12" s="55">
        <v>314851.86</v>
      </c>
      <c r="D12" s="55">
        <v>587826.54</v>
      </c>
      <c r="E12" s="46">
        <v>592780.62</v>
      </c>
      <c r="F12" s="46">
        <v>486907.85000000003</v>
      </c>
      <c r="G12" s="46"/>
      <c r="H12" s="46"/>
      <c r="I12" s="46"/>
      <c r="J12" s="46"/>
      <c r="K12" s="46"/>
      <c r="L12" s="46"/>
      <c r="M12" s="46"/>
      <c r="N12" s="46">
        <f t="shared" si="0"/>
        <v>2435839.89</v>
      </c>
    </row>
    <row r="13" spans="1:14" x14ac:dyDescent="0.25">
      <c r="A13" s="47" t="s">
        <v>98</v>
      </c>
      <c r="B13" s="52"/>
      <c r="C13" s="53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>
        <f t="shared" si="0"/>
        <v>0</v>
      </c>
    </row>
    <row r="14" spans="1:14" x14ac:dyDescent="0.25">
      <c r="A14" s="47" t="s">
        <v>99</v>
      </c>
      <c r="B14" s="48"/>
      <c r="C14" s="55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>
        <f t="shared" si="0"/>
        <v>0</v>
      </c>
    </row>
    <row r="15" spans="1:14" x14ac:dyDescent="0.25">
      <c r="A15" s="47" t="s">
        <v>100</v>
      </c>
      <c r="B15" s="52"/>
      <c r="C15" s="53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>
        <f t="shared" si="0"/>
        <v>0</v>
      </c>
    </row>
    <row r="16" spans="1:14" x14ac:dyDescent="0.25">
      <c r="A16" s="47" t="s">
        <v>101</v>
      </c>
      <c r="B16" s="48"/>
      <c r="C16" s="55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>
        <f t="shared" si="0"/>
        <v>0</v>
      </c>
    </row>
    <row r="17" spans="1:14" x14ac:dyDescent="0.25">
      <c r="A17" s="47" t="s">
        <v>102</v>
      </c>
      <c r="B17" s="56"/>
      <c r="C17" s="57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>
        <f t="shared" si="0"/>
        <v>0</v>
      </c>
    </row>
    <row r="18" spans="1:14" x14ac:dyDescent="0.25">
      <c r="A18" s="47" t="s">
        <v>103</v>
      </c>
      <c r="B18" s="48"/>
      <c r="C18" s="55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>
        <f t="shared" si="0"/>
        <v>0</v>
      </c>
    </row>
    <row r="19" spans="1:14" x14ac:dyDescent="0.25">
      <c r="A19" s="47" t="s">
        <v>104</v>
      </c>
      <c r="B19" s="52"/>
      <c r="C19" s="53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>
        <f t="shared" si="0"/>
        <v>0</v>
      </c>
    </row>
    <row r="20" spans="1:14" x14ac:dyDescent="0.25">
      <c r="A20" s="47" t="s">
        <v>105</v>
      </c>
      <c r="B20" s="52"/>
      <c r="C20" s="53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>
        <f t="shared" si="0"/>
        <v>0</v>
      </c>
    </row>
    <row r="21" spans="1:14" x14ac:dyDescent="0.25">
      <c r="A21" s="47" t="s">
        <v>106</v>
      </c>
      <c r="B21" s="48"/>
      <c r="C21" s="5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>
        <f t="shared" si="0"/>
        <v>0</v>
      </c>
    </row>
    <row r="22" spans="1:14" ht="18.75" x14ac:dyDescent="0.3">
      <c r="A22" s="58" t="s">
        <v>107</v>
      </c>
      <c r="B22" s="59"/>
      <c r="C22" s="60"/>
      <c r="D22" s="61"/>
      <c r="E22" s="61"/>
      <c r="F22" s="61"/>
      <c r="G22" s="61"/>
      <c r="H22" s="61"/>
      <c r="I22" s="61"/>
      <c r="J22" s="61"/>
      <c r="K22" s="62"/>
      <c r="L22" s="62"/>
      <c r="M22" s="61"/>
      <c r="N22" s="61">
        <f t="shared" si="0"/>
        <v>0</v>
      </c>
    </row>
    <row r="23" spans="1:14" x14ac:dyDescent="0.25">
      <c r="A23" s="47" t="s">
        <v>108</v>
      </c>
      <c r="B23" s="52"/>
      <c r="C23" s="53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>
        <f t="shared" si="0"/>
        <v>0</v>
      </c>
    </row>
    <row r="24" spans="1:14" x14ac:dyDescent="0.25">
      <c r="A24" s="63" t="s">
        <v>109</v>
      </c>
      <c r="B24" s="64"/>
      <c r="C24" s="65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>
        <f t="shared" si="0"/>
        <v>0</v>
      </c>
    </row>
    <row r="25" spans="1:14" x14ac:dyDescent="0.25">
      <c r="A25" s="47" t="s">
        <v>110</v>
      </c>
      <c r="B25" s="67"/>
      <c r="C25" s="68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>
        <f t="shared" si="0"/>
        <v>0</v>
      </c>
    </row>
    <row r="26" spans="1:14" x14ac:dyDescent="0.25">
      <c r="A26" s="47" t="s">
        <v>111</v>
      </c>
      <c r="B26" s="52"/>
      <c r="C26" s="53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>
        <f t="shared" si="0"/>
        <v>0</v>
      </c>
    </row>
    <row r="27" spans="1:14" x14ac:dyDescent="0.25">
      <c r="A27" s="47" t="s">
        <v>112</v>
      </c>
      <c r="B27" s="52"/>
      <c r="C27" s="53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>
        <f t="shared" si="0"/>
        <v>0</v>
      </c>
    </row>
    <row r="28" spans="1:14" x14ac:dyDescent="0.25">
      <c r="A28" s="47" t="s">
        <v>113</v>
      </c>
      <c r="B28" s="52"/>
      <c r="C28" s="53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>
        <f t="shared" si="0"/>
        <v>0</v>
      </c>
    </row>
    <row r="29" spans="1:14" x14ac:dyDescent="0.25">
      <c r="A29" s="63" t="s">
        <v>114</v>
      </c>
      <c r="B29" s="64"/>
      <c r="C29" s="65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>
        <f t="shared" si="0"/>
        <v>0</v>
      </c>
    </row>
    <row r="30" spans="1:14" x14ac:dyDescent="0.25">
      <c r="A30" s="47" t="s">
        <v>115</v>
      </c>
      <c r="B30" s="52"/>
      <c r="C30" s="53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>
        <f t="shared" si="0"/>
        <v>0</v>
      </c>
    </row>
    <row r="31" spans="1:14" x14ac:dyDescent="0.25">
      <c r="A31" s="47" t="s">
        <v>116</v>
      </c>
      <c r="B31" s="48"/>
      <c r="C31" s="55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>
        <f t="shared" si="0"/>
        <v>0</v>
      </c>
    </row>
    <row r="32" spans="1:14" x14ac:dyDescent="0.25">
      <c r="A32" s="47"/>
      <c r="B32" s="70"/>
      <c r="C32" s="71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>
        <f t="shared" si="0"/>
        <v>0</v>
      </c>
    </row>
    <row r="33" spans="1:14" ht="15.75" x14ac:dyDescent="0.25">
      <c r="A33" s="72" t="s">
        <v>117</v>
      </c>
      <c r="B33" s="73"/>
      <c r="C33" s="74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>
        <f t="shared" si="0"/>
        <v>0</v>
      </c>
    </row>
    <row r="34" spans="1:14" x14ac:dyDescent="0.25">
      <c r="A34" s="76" t="s">
        <v>118</v>
      </c>
      <c r="B34" s="77"/>
      <c r="C34" s="78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>
        <f t="shared" si="0"/>
        <v>0</v>
      </c>
    </row>
    <row r="35" spans="1:14" x14ac:dyDescent="0.25">
      <c r="A35" s="76" t="s">
        <v>119</v>
      </c>
      <c r="B35" s="79"/>
      <c r="C35" s="80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>
        <f t="shared" si="0"/>
        <v>0</v>
      </c>
    </row>
    <row r="36" spans="1:14" x14ac:dyDescent="0.25">
      <c r="A36" s="76" t="s">
        <v>120</v>
      </c>
      <c r="B36" s="81"/>
      <c r="C36" s="78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>
        <f t="shared" si="0"/>
        <v>0</v>
      </c>
    </row>
    <row r="37" spans="1:14" x14ac:dyDescent="0.25">
      <c r="A37" s="76" t="s">
        <v>121</v>
      </c>
      <c r="B37" s="79"/>
      <c r="C37" s="80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>
        <f t="shared" si="0"/>
        <v>0</v>
      </c>
    </row>
    <row r="38" spans="1:14" ht="15.75" thickBot="1" x14ac:dyDescent="0.3">
      <c r="A38" s="82" t="s">
        <v>122</v>
      </c>
      <c r="B38" s="81"/>
      <c r="C38" s="83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>
        <f t="shared" si="0"/>
        <v>0</v>
      </c>
    </row>
    <row r="39" spans="1:14" ht="15.75" thickBot="1" x14ac:dyDescent="0.3">
      <c r="A39" s="85" t="s">
        <v>123</v>
      </c>
      <c r="B39" s="86"/>
      <c r="C39" s="87"/>
      <c r="D39" s="88"/>
      <c r="E39" s="88"/>
      <c r="F39" s="88"/>
      <c r="G39" s="88"/>
      <c r="H39" s="88"/>
      <c r="I39" s="89"/>
      <c r="J39" s="89"/>
      <c r="K39" s="88"/>
      <c r="L39" s="89"/>
      <c r="M39" s="88"/>
      <c r="N39" s="90">
        <f>SUM(B39:M39)</f>
        <v>0</v>
      </c>
    </row>
  </sheetData>
  <protectedRanges>
    <protectedRange algorithmName="SHA-512" hashValue="ZAfGeYA5VbL0gG93akD1xexJu2rI3UXxHwEtGuh6c0glGlh5rE1RHQPZZ54q7AqVc1jO4jlchft9pel46vZT4g==" saltValue="JJI+A7ZZczdDIztssZc9Vg==" spinCount="100000" sqref="B32:C32" name="Rango1_1_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Presupuesto Aprobado-Ejec</vt:lpstr>
      <vt:lpstr>INGRESOS DE VS </vt:lpstr>
      <vt:lpstr>'Presupuesto Aprobado-Ejec'!Área_de_impresión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Administracion Administracion</cp:lastModifiedBy>
  <cp:lastPrinted>2025-08-04T14:59:59Z</cp:lastPrinted>
  <dcterms:created xsi:type="dcterms:W3CDTF">2021-07-29T18:58:50Z</dcterms:created>
  <dcterms:modified xsi:type="dcterms:W3CDTF">2026-06-03T17:10:09Z</dcterms:modified>
</cp:coreProperties>
</file>